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F2902B8C-291F-4F43-B736-7D898C06403C}" xr6:coauthVersionLast="47" xr6:coauthVersionMax="47" xr10:uidLastSave="{00000000-0000-0000-0000-000000000000}"/>
  <bookViews>
    <workbookView xWindow="384" yWindow="0" windowWidth="11520" windowHeight="12240" xr2:uid="{00000000-000D-0000-FFFF-FFFF00000000}"/>
  </bookViews>
  <sheets>
    <sheet name="16日" sheetId="14" r:id="rId1"/>
    <sheet name="8日" sheetId="13" r:id="rId2"/>
  </sheets>
  <definedNames>
    <definedName name="_xlnm.Print_Area" localSheetId="0">'16日'!$B$4:$H$73</definedName>
    <definedName name="_xlnm.Print_Area" localSheetId="1">'8日'!$B$4:$H$119</definedName>
    <definedName name="祝日一覧">#REF!</definedName>
  </definedNames>
  <calcPr calcId="181029"/>
</workbook>
</file>

<file path=xl/calcChain.xml><?xml version="1.0" encoding="utf-8"?>
<calcChain xmlns="http://schemas.openxmlformats.org/spreadsheetml/2006/main">
  <c r="E4" i="13" l="1"/>
  <c r="D4" i="13"/>
  <c r="D4" i="14"/>
  <c r="E4" i="14" l="1"/>
  <c r="P5" i="14"/>
  <c r="Q5" i="14"/>
  <c r="P6" i="14" l="1"/>
  <c r="Q6" i="14" s="1"/>
  <c r="D57" i="14"/>
  <c r="D40" i="14"/>
  <c r="F39" i="14"/>
  <c r="E39" i="14"/>
  <c r="D39" i="14"/>
  <c r="P7" i="14" l="1"/>
  <c r="Q7" i="14" s="1"/>
  <c r="R6" i="14" l="1"/>
  <c r="V6" i="14"/>
  <c r="P8" i="14"/>
  <c r="Q8" i="14" s="1"/>
  <c r="W6" i="14" l="1"/>
  <c r="C6" i="14" s="1"/>
  <c r="S6" i="14"/>
  <c r="D6" i="14" s="1"/>
  <c r="P9" i="14"/>
  <c r="P10" i="14" s="1"/>
  <c r="P11" i="14" s="1"/>
  <c r="P12" i="14" s="1"/>
  <c r="P13" i="14" s="1"/>
  <c r="R7" i="14"/>
  <c r="B6" i="14"/>
  <c r="V7" i="14"/>
  <c r="P14" i="14"/>
  <c r="W7" i="14" l="1"/>
  <c r="C7" i="14" s="1"/>
  <c r="S7" i="14"/>
  <c r="D7" i="14" s="1"/>
  <c r="Q9" i="14"/>
  <c r="B7" i="14"/>
  <c r="V8" i="14"/>
  <c r="R8" i="14"/>
  <c r="P15" i="14"/>
  <c r="W8" i="14" l="1"/>
  <c r="C8" i="14" s="1"/>
  <c r="S8" i="14"/>
  <c r="D8" i="14" s="1"/>
  <c r="Q10" i="14"/>
  <c r="B8" i="14"/>
  <c r="V9" i="14"/>
  <c r="R9" i="14"/>
  <c r="W9" i="14" s="1"/>
  <c r="C9" i="14" s="1"/>
  <c r="P16" i="14"/>
  <c r="S9" i="14" l="1"/>
  <c r="D9" i="14" s="1"/>
  <c r="Q11" i="14"/>
  <c r="B9" i="14"/>
  <c r="V10" i="14"/>
  <c r="R10" i="14"/>
  <c r="W10" i="14" s="1"/>
  <c r="C10" i="14" s="1"/>
  <c r="P17" i="14"/>
  <c r="S10" i="14" l="1"/>
  <c r="D10" i="14" s="1"/>
  <c r="Q12" i="14"/>
  <c r="B10" i="14"/>
  <c r="V11" i="14"/>
  <c r="R11" i="14"/>
  <c r="W11" i="14" s="1"/>
  <c r="C11" i="14" s="1"/>
  <c r="P18" i="14"/>
  <c r="S11" i="14" l="1"/>
  <c r="Q13" i="14"/>
  <c r="B11" i="14"/>
  <c r="V12" i="14"/>
  <c r="R12" i="14"/>
  <c r="S12" i="14" s="1"/>
  <c r="D11" i="14"/>
  <c r="P19" i="14"/>
  <c r="Q14" i="14" l="1"/>
  <c r="B12" i="14"/>
  <c r="W12" i="14"/>
  <c r="C12" i="14" s="1"/>
  <c r="V13" i="14"/>
  <c r="R13" i="14"/>
  <c r="W13" i="14" s="1"/>
  <c r="C13" i="14" s="1"/>
  <c r="P20" i="14"/>
  <c r="S13" i="14" l="1"/>
  <c r="D13" i="14" s="1"/>
  <c r="Q15" i="14"/>
  <c r="D12" i="14"/>
  <c r="B13" i="14"/>
  <c r="V14" i="14"/>
  <c r="R14" i="14"/>
  <c r="W14" i="14" s="1"/>
  <c r="C14" i="14" s="1"/>
  <c r="P21" i="14"/>
  <c r="Q16" i="14" l="1"/>
  <c r="S14" i="14"/>
  <c r="B14" i="14"/>
  <c r="V15" i="14"/>
  <c r="R15" i="14"/>
  <c r="W15" i="14" s="1"/>
  <c r="C15" i="14" s="1"/>
  <c r="D14" i="14"/>
  <c r="P22" i="14"/>
  <c r="Q17" i="14" l="1"/>
  <c r="S15" i="14"/>
  <c r="D15" i="14" s="1"/>
  <c r="B15" i="14"/>
  <c r="V16" i="14"/>
  <c r="R16" i="14"/>
  <c r="S16" i="14" s="1"/>
  <c r="P23" i="14"/>
  <c r="Q18" i="14" l="1"/>
  <c r="B16" i="14"/>
  <c r="V17" i="14"/>
  <c r="W16" i="14"/>
  <c r="C16" i="14" s="1"/>
  <c r="D16" i="14"/>
  <c r="R17" i="14"/>
  <c r="S17" i="14" s="1"/>
  <c r="P24" i="14"/>
  <c r="Q19" i="14" l="1"/>
  <c r="B17" i="14"/>
  <c r="V18" i="14"/>
  <c r="W17" i="14"/>
  <c r="C17" i="14" s="1"/>
  <c r="R18" i="14"/>
  <c r="S18" i="14" s="1"/>
  <c r="D17" i="14"/>
  <c r="P25" i="14"/>
  <c r="Q20" i="14" l="1"/>
  <c r="B18" i="14"/>
  <c r="V19" i="14"/>
  <c r="W18" i="14"/>
  <c r="C18" i="14" s="1"/>
  <c r="R19" i="14"/>
  <c r="W19" i="14" s="1"/>
  <c r="C19" i="14" s="1"/>
  <c r="P26" i="14"/>
  <c r="Q21" i="14" l="1"/>
  <c r="S19" i="14"/>
  <c r="D18" i="14"/>
  <c r="B19" i="14"/>
  <c r="V20" i="14"/>
  <c r="V41" i="14"/>
  <c r="R20" i="14"/>
  <c r="W20" i="14" s="1"/>
  <c r="C20" i="14" s="1"/>
  <c r="D19" i="14"/>
  <c r="P27" i="14"/>
  <c r="Q22" i="14" l="1"/>
  <c r="S20" i="14"/>
  <c r="D20" i="14" s="1"/>
  <c r="B20" i="14"/>
  <c r="U20" i="14"/>
  <c r="U6" i="14"/>
  <c r="U8" i="14"/>
  <c r="U7" i="14"/>
  <c r="U10" i="14"/>
  <c r="U9" i="14"/>
  <c r="U11" i="14"/>
  <c r="U12" i="14"/>
  <c r="U13" i="14"/>
  <c r="U15" i="14"/>
  <c r="U18" i="14"/>
  <c r="U16" i="14"/>
  <c r="U19" i="14"/>
  <c r="B41" i="14"/>
  <c r="U14" i="14"/>
  <c r="U17" i="14"/>
  <c r="R21" i="14"/>
  <c r="W41" i="14" s="1"/>
  <c r="C41" i="14" s="1"/>
  <c r="V42" i="14"/>
  <c r="P28" i="14"/>
  <c r="Q23" i="14" l="1"/>
  <c r="S21" i="14"/>
  <c r="W26" i="14" a="1"/>
  <c r="W26" i="14" s="1"/>
  <c r="W35" i="14" a="1"/>
  <c r="W35" i="14" s="1"/>
  <c r="C35" i="14" s="1"/>
  <c r="W27" i="14" a="1"/>
  <c r="W27" i="14" s="1"/>
  <c r="C27" i="14" s="1"/>
  <c r="W36" i="14" a="1"/>
  <c r="W36" i="14" s="1"/>
  <c r="C36" i="14" s="1"/>
  <c r="W29" i="14" a="1"/>
  <c r="W29" i="14" s="1"/>
  <c r="C29" i="14" s="1"/>
  <c r="W30" i="14" a="1"/>
  <c r="W30" i="14" s="1"/>
  <c r="C30" i="14" s="1"/>
  <c r="W31" i="14" a="1"/>
  <c r="W31" i="14" s="1"/>
  <c r="C31" i="14" s="1"/>
  <c r="V38" i="14" a="1"/>
  <c r="V38" i="14" s="1"/>
  <c r="B38" i="14" s="1"/>
  <c r="W33" i="14" a="1"/>
  <c r="W33" i="14" s="1"/>
  <c r="C33" i="14" s="1"/>
  <c r="W34" i="14" a="1"/>
  <c r="W34" i="14" s="1"/>
  <c r="C34" i="14" s="1"/>
  <c r="W37" i="14" a="1"/>
  <c r="W37" i="14" s="1"/>
  <c r="C37" i="14" s="1"/>
  <c r="W28" i="14" a="1"/>
  <c r="W28" i="14" s="1"/>
  <c r="C28" i="14" s="1"/>
  <c r="W38" i="14" a="1"/>
  <c r="W38" i="14" s="1"/>
  <c r="C38" i="14" s="1"/>
  <c r="W23" i="14" a="1"/>
  <c r="W23" i="14" s="1"/>
  <c r="C23" i="14" s="1"/>
  <c r="V23" i="14" a="1"/>
  <c r="V23" i="14" s="1"/>
  <c r="B23" i="14" s="1"/>
  <c r="W32" i="14" a="1"/>
  <c r="W32" i="14" s="1"/>
  <c r="C32" i="14" s="1"/>
  <c r="W24" i="14" a="1"/>
  <c r="W24" i="14" s="1"/>
  <c r="C24" i="14" s="1"/>
  <c r="W25" i="14" a="1"/>
  <c r="W25" i="14" s="1"/>
  <c r="C25" i="14" s="1"/>
  <c r="B42" i="14"/>
  <c r="V27" i="14" a="1"/>
  <c r="V27" i="14" s="1"/>
  <c r="B27" i="14" s="1"/>
  <c r="V37" i="14" a="1"/>
  <c r="V37" i="14" s="1"/>
  <c r="B37" i="14" s="1"/>
  <c r="V36" i="14" a="1"/>
  <c r="V36" i="14" s="1"/>
  <c r="B36" i="14" s="1"/>
  <c r="V31" i="14" a="1"/>
  <c r="V31" i="14" s="1"/>
  <c r="B31" i="14" s="1"/>
  <c r="V24" i="14" a="1"/>
  <c r="V24" i="14" s="1"/>
  <c r="B24" i="14" s="1"/>
  <c r="V26" i="14" a="1"/>
  <c r="V26" i="14" s="1"/>
  <c r="B26" i="14" s="1"/>
  <c r="V28" i="14" a="1"/>
  <c r="V28" i="14" s="1"/>
  <c r="B28" i="14" s="1"/>
  <c r="C26" i="14"/>
  <c r="V25" i="14" a="1"/>
  <c r="V25" i="14" s="1"/>
  <c r="B25" i="14" s="1"/>
  <c r="V29" i="14" a="1"/>
  <c r="V29" i="14" s="1"/>
  <c r="B29" i="14" s="1"/>
  <c r="V30" i="14" a="1"/>
  <c r="V30" i="14" s="1"/>
  <c r="B30" i="14" s="1"/>
  <c r="V32" i="14" a="1"/>
  <c r="V32" i="14" s="1"/>
  <c r="B32" i="14" s="1"/>
  <c r="V33" i="14" a="1"/>
  <c r="V33" i="14" s="1"/>
  <c r="B33" i="14" s="1"/>
  <c r="V34" i="14" a="1"/>
  <c r="V34" i="14" s="1"/>
  <c r="B34" i="14" s="1"/>
  <c r="V35" i="14" a="1"/>
  <c r="V35" i="14" s="1"/>
  <c r="B35" i="14" s="1"/>
  <c r="R22" i="14"/>
  <c r="W42" i="14" s="1"/>
  <c r="C42" i="14" s="1"/>
  <c r="V43" i="14"/>
  <c r="D41" i="14"/>
  <c r="P29" i="14"/>
  <c r="Q24" i="14" l="1"/>
  <c r="S22" i="14"/>
  <c r="D42" i="14" s="1"/>
  <c r="B43" i="14"/>
  <c r="R23" i="14"/>
  <c r="W43" i="14" s="1"/>
  <c r="C43" i="14" s="1"/>
  <c r="V44" i="14"/>
  <c r="P30" i="14"/>
  <c r="Q25" i="14" l="1"/>
  <c r="S23" i="14"/>
  <c r="D43" i="14" s="1"/>
  <c r="B44" i="14"/>
  <c r="R24" i="14"/>
  <c r="W44" i="14" s="1"/>
  <c r="C44" i="14" s="1"/>
  <c r="V45" i="14"/>
  <c r="P31" i="14"/>
  <c r="Q26" i="14" l="1"/>
  <c r="S24" i="14"/>
  <c r="D44" i="14" s="1"/>
  <c r="B45" i="14"/>
  <c r="R25" i="14"/>
  <c r="W45" i="14" s="1"/>
  <c r="C45" i="14" s="1"/>
  <c r="V46" i="14"/>
  <c r="P32" i="14"/>
  <c r="S25" i="14" l="1"/>
  <c r="Q27" i="14"/>
  <c r="B46" i="14"/>
  <c r="R26" i="14"/>
  <c r="W46" i="14" s="1"/>
  <c r="C46" i="14" s="1"/>
  <c r="V47" i="14"/>
  <c r="D45" i="14"/>
  <c r="P33" i="14"/>
  <c r="S26" i="14" l="1"/>
  <c r="D46" i="14" s="1"/>
  <c r="Q28" i="14"/>
  <c r="B47" i="14"/>
  <c r="R27" i="14"/>
  <c r="W47" i="14" s="1"/>
  <c r="C47" i="14" s="1"/>
  <c r="V48" i="14"/>
  <c r="P34" i="14"/>
  <c r="Q29" i="14" l="1"/>
  <c r="S27" i="14"/>
  <c r="B48" i="14"/>
  <c r="V49" i="14"/>
  <c r="R28" i="14"/>
  <c r="W48" i="14" s="1"/>
  <c r="C48" i="14" s="1"/>
  <c r="D47" i="14"/>
  <c r="P35" i="14"/>
  <c r="Q30" i="14" l="1"/>
  <c r="S28" i="14"/>
  <c r="D48" i="14" s="1"/>
  <c r="B49" i="14"/>
  <c r="V50" i="14"/>
  <c r="R29" i="14"/>
  <c r="W49" i="14" s="1"/>
  <c r="C49" i="14" s="1"/>
  <c r="P36" i="14"/>
  <c r="Q31" i="14" l="1"/>
  <c r="S29" i="14"/>
  <c r="B50" i="14"/>
  <c r="D49" i="14"/>
  <c r="V51" i="14"/>
  <c r="R30" i="14"/>
  <c r="W50" i="14" s="1"/>
  <c r="C50" i="14" s="1"/>
  <c r="S30" i="14" l="1"/>
  <c r="Q32" i="14"/>
  <c r="B51" i="14"/>
  <c r="D50" i="14"/>
  <c r="R31" i="14"/>
  <c r="W51" i="14" s="1"/>
  <c r="C51" i="14" s="1"/>
  <c r="V52" i="14"/>
  <c r="S31" i="14" l="1"/>
  <c r="Q33" i="14"/>
  <c r="D51" i="14"/>
  <c r="B52" i="14"/>
  <c r="R32" i="14"/>
  <c r="W52" i="14" s="1"/>
  <c r="C52" i="14" s="1"/>
  <c r="V53" i="14"/>
  <c r="Q34" i="14" l="1"/>
  <c r="S32" i="14"/>
  <c r="D52" i="14" s="1"/>
  <c r="B53" i="14"/>
  <c r="R33" i="14"/>
  <c r="W53" i="14" s="1"/>
  <c r="C53" i="14" s="1"/>
  <c r="V54" i="14"/>
  <c r="Q35" i="14" l="1"/>
  <c r="S33" i="14"/>
  <c r="D53" i="14" s="1"/>
  <c r="B54" i="14"/>
  <c r="V55" i="14"/>
  <c r="R34" i="14"/>
  <c r="W54" i="14" s="1"/>
  <c r="C54" i="14" s="1"/>
  <c r="Q36" i="14" l="1"/>
  <c r="S34" i="14"/>
  <c r="B55" i="14"/>
  <c r="V56" i="14"/>
  <c r="R35" i="14"/>
  <c r="W55" i="14" s="1"/>
  <c r="C55" i="14" s="1"/>
  <c r="D54" i="14"/>
  <c r="S35" i="14" l="1"/>
  <c r="D55" i="14" s="1"/>
  <c r="U56" i="14"/>
  <c r="B56" i="14"/>
  <c r="U41" i="14"/>
  <c r="U42" i="14"/>
  <c r="U43" i="14"/>
  <c r="U44" i="14"/>
  <c r="U45" i="14"/>
  <c r="U46" i="14"/>
  <c r="U48" i="14"/>
  <c r="U47" i="14"/>
  <c r="U49" i="14"/>
  <c r="U50" i="14"/>
  <c r="U51" i="14"/>
  <c r="U54" i="14"/>
  <c r="U52" i="14"/>
  <c r="U53" i="14"/>
  <c r="U55" i="14"/>
  <c r="R36" i="14"/>
  <c r="W56" i="14" s="1"/>
  <c r="C56" i="14" s="1"/>
  <c r="S36" i="14" l="1"/>
  <c r="W59" i="14" a="1"/>
  <c r="W59" i="14" s="1"/>
  <c r="W70" i="14" a="1"/>
  <c r="W70" i="14" s="1"/>
  <c r="V63" i="14" a="1"/>
  <c r="V63" i="14" s="1"/>
  <c r="W60" i="14" a="1"/>
  <c r="W60" i="14" s="1"/>
  <c r="V71" i="14" a="1"/>
  <c r="V71" i="14" s="1"/>
  <c r="W73" i="14" a="1"/>
  <c r="W73" i="14" s="1"/>
  <c r="V73" i="14" a="1"/>
  <c r="V73" i="14" s="1"/>
  <c r="W63" i="14" a="1"/>
  <c r="W63" i="14" s="1"/>
  <c r="W58" i="14" a="1"/>
  <c r="W58" i="14" s="1"/>
  <c r="C58" i="14" s="1"/>
  <c r="V66" i="14" a="1"/>
  <c r="V66" i="14" s="1"/>
  <c r="W64" i="14" a="1"/>
  <c r="W64" i="14" s="1"/>
  <c r="V59" i="14" a="1"/>
  <c r="V59" i="14" s="1"/>
  <c r="V67" i="14" a="1"/>
  <c r="V67" i="14" s="1"/>
  <c r="V58" i="14" a="1"/>
  <c r="V58" i="14" s="1"/>
  <c r="V60" i="14" a="1"/>
  <c r="V60" i="14" s="1"/>
  <c r="W61" i="14" a="1"/>
  <c r="W61" i="14" s="1"/>
  <c r="W71" i="14" a="1"/>
  <c r="W71" i="14" s="1"/>
  <c r="V64" i="14" a="1"/>
  <c r="V64" i="14" s="1"/>
  <c r="W72" i="14" a="1"/>
  <c r="W72" i="14" s="1"/>
  <c r="V72" i="14" a="1"/>
  <c r="V72" i="14" s="1"/>
  <c r="W62" i="14" a="1"/>
  <c r="W62" i="14" s="1"/>
  <c r="V65" i="14" a="1"/>
  <c r="V65" i="14" s="1"/>
  <c r="W66" i="14" a="1"/>
  <c r="W66" i="14" s="1"/>
  <c r="V61" i="14" a="1"/>
  <c r="V61" i="14" s="1"/>
  <c r="W68" i="14" a="1"/>
  <c r="W68" i="14" s="1"/>
  <c r="W69" i="14" a="1"/>
  <c r="W69" i="14" s="1"/>
  <c r="V70" i="14" a="1"/>
  <c r="V70" i="14" s="1"/>
  <c r="W65" i="14" a="1"/>
  <c r="W65" i="14" s="1"/>
  <c r="V68" i="14" a="1"/>
  <c r="V68" i="14" s="1"/>
  <c r="W67" i="14" a="1"/>
  <c r="W67" i="14" s="1"/>
  <c r="V69" i="14" a="1"/>
  <c r="V69" i="14" s="1"/>
  <c r="V62" i="14" a="1"/>
  <c r="V62" i="14" s="1"/>
  <c r="D56" i="14"/>
  <c r="D92" i="13" l="1"/>
  <c r="D63" i="13"/>
  <c r="D34" i="13"/>
  <c r="H94" i="13"/>
  <c r="H96" i="13"/>
  <c r="H98" i="13"/>
  <c r="H100" i="13"/>
  <c r="H102" i="13"/>
  <c r="H104" i="13"/>
  <c r="H106" i="13"/>
  <c r="H108" i="13"/>
  <c r="H65" i="13"/>
  <c r="H67" i="13"/>
  <c r="H69" i="13"/>
  <c r="H71" i="13"/>
  <c r="H73" i="13"/>
  <c r="H75" i="13"/>
  <c r="H77" i="13"/>
  <c r="H79" i="13"/>
  <c r="H36" i="13"/>
  <c r="H38" i="13"/>
  <c r="H40" i="13"/>
  <c r="H42" i="13"/>
  <c r="H44" i="13"/>
  <c r="H46" i="13"/>
  <c r="H48" i="13"/>
  <c r="H50" i="13"/>
  <c r="H7" i="13"/>
  <c r="H11" i="13"/>
  <c r="H13" i="13"/>
  <c r="H15" i="13"/>
  <c r="H17" i="13"/>
  <c r="H19" i="13"/>
  <c r="H21" i="13"/>
  <c r="H9" i="13"/>
  <c r="B22" i="13"/>
  <c r="C22" i="13" s="1"/>
  <c r="Q6" i="13"/>
  <c r="R5" i="13"/>
  <c r="Q5" i="13"/>
  <c r="E33" i="13"/>
  <c r="E62" i="13" s="1"/>
  <c r="E91" i="13" s="1"/>
  <c r="D33" i="13"/>
  <c r="D62" i="13" s="1"/>
  <c r="D91" i="13" s="1"/>
  <c r="H22" i="13" l="1"/>
  <c r="R6" i="13"/>
  <c r="P6" i="13" s="1"/>
  <c r="Q7" i="13"/>
  <c r="S6" i="13" l="1"/>
  <c r="R7" i="13"/>
  <c r="Q8" i="13"/>
  <c r="U6" i="13" l="1"/>
  <c r="R8" i="13"/>
  <c r="Q9" i="13"/>
  <c r="S7" i="13"/>
  <c r="P7" i="13"/>
  <c r="T6" i="13" l="1"/>
  <c r="U7" i="13"/>
  <c r="T7" i="13" s="1"/>
  <c r="R9" i="13"/>
  <c r="Q10" i="13"/>
  <c r="S8" i="13"/>
  <c r="P8" i="13"/>
  <c r="R10" i="13" l="1"/>
  <c r="Q11" i="13"/>
  <c r="U8" i="13"/>
  <c r="S9" i="13"/>
  <c r="P9" i="13"/>
  <c r="U9" i="13" l="1"/>
  <c r="T9" i="13" s="1"/>
  <c r="T8" i="13"/>
  <c r="Q12" i="13"/>
  <c r="R11" i="13"/>
  <c r="S10" i="13"/>
  <c r="P10" i="13"/>
  <c r="U10" i="13" l="1"/>
  <c r="T10" i="13" s="1"/>
  <c r="R12" i="13"/>
  <c r="Q13" i="13"/>
  <c r="S11" i="13"/>
  <c r="P11" i="13"/>
  <c r="U11" i="13" l="1"/>
  <c r="T11" i="13" s="1"/>
  <c r="R13" i="13"/>
  <c r="Q14" i="13"/>
  <c r="P12" i="13"/>
  <c r="S12" i="13"/>
  <c r="U12" i="13" l="1"/>
  <c r="T12" i="13" s="1"/>
  <c r="Q15" i="13"/>
  <c r="R14" i="13"/>
  <c r="S13" i="13"/>
  <c r="P13" i="13"/>
  <c r="U13" i="13" l="1"/>
  <c r="T13" i="13" s="1"/>
  <c r="P14" i="13"/>
  <c r="S14" i="13"/>
  <c r="Q16" i="13"/>
  <c r="R15" i="13"/>
  <c r="U14" i="13" l="1"/>
  <c r="P15" i="13"/>
  <c r="S15" i="13"/>
  <c r="R16" i="13"/>
  <c r="Q17" i="13"/>
  <c r="T14" i="13" l="1"/>
  <c r="R17" i="13"/>
  <c r="Q18" i="13"/>
  <c r="P16" i="13"/>
  <c r="S16" i="13"/>
  <c r="U16" i="13"/>
  <c r="U15" i="13"/>
  <c r="T16" i="13" l="1"/>
  <c r="T15" i="13"/>
  <c r="Q19" i="13"/>
  <c r="R18" i="13"/>
  <c r="S17" i="13"/>
  <c r="P17" i="13"/>
  <c r="U17" i="13"/>
  <c r="T17" i="13" l="1"/>
  <c r="S18" i="13"/>
  <c r="P18" i="13"/>
  <c r="U18" i="13"/>
  <c r="Q20" i="13"/>
  <c r="Q21" i="13" s="1"/>
  <c r="R19" i="13"/>
  <c r="Q22" i="13" l="1"/>
  <c r="R21" i="13"/>
  <c r="T18" i="13"/>
  <c r="S19" i="13"/>
  <c r="P19" i="13"/>
  <c r="R20" i="13"/>
  <c r="P21" i="13" l="1"/>
  <c r="S21" i="13"/>
  <c r="U21" i="13" s="1"/>
  <c r="T21" i="13" s="1"/>
  <c r="Q23" i="13"/>
  <c r="R22" i="13"/>
  <c r="U19" i="13"/>
  <c r="P20" i="13"/>
  <c r="S20" i="13"/>
  <c r="P22" i="13" l="1"/>
  <c r="S22" i="13"/>
  <c r="U22" i="13" s="1"/>
  <c r="T22" i="13" s="1"/>
  <c r="R23" i="13"/>
  <c r="Q24" i="13"/>
  <c r="T19" i="13"/>
  <c r="U20" i="13"/>
  <c r="T20" i="13" s="1"/>
  <c r="Q25" i="13" l="1"/>
  <c r="R24" i="13"/>
  <c r="S23" i="13"/>
  <c r="U23" i="13"/>
  <c r="T23" i="13" s="1"/>
  <c r="P23" i="13"/>
  <c r="P24" i="13" l="1"/>
  <c r="S24" i="13"/>
  <c r="U24" i="13"/>
  <c r="T24" i="13" s="1"/>
  <c r="R25" i="13"/>
  <c r="Q26" i="13"/>
  <c r="Q27" i="13" l="1"/>
  <c r="R26" i="13"/>
  <c r="P25" i="13"/>
  <c r="S25" i="13"/>
  <c r="U25" i="13"/>
  <c r="T25" i="13" s="1"/>
  <c r="P26" i="13" l="1"/>
  <c r="S26" i="13"/>
  <c r="U26" i="13"/>
  <c r="T26" i="13" s="1"/>
  <c r="R27" i="13"/>
  <c r="Q28" i="13"/>
  <c r="R28" i="13" l="1"/>
  <c r="Q29" i="13"/>
  <c r="S27" i="13"/>
  <c r="U27" i="13" s="1"/>
  <c r="T27" i="13" s="1"/>
  <c r="P27" i="13"/>
  <c r="R29" i="13" l="1"/>
  <c r="Q30" i="13"/>
  <c r="P28" i="13"/>
  <c r="S28" i="13"/>
  <c r="U28" i="13" s="1"/>
  <c r="T28" i="13" s="1"/>
  <c r="Q31" i="13" l="1"/>
  <c r="R30" i="13"/>
  <c r="P29" i="13"/>
  <c r="S29" i="13"/>
  <c r="U29" i="13"/>
  <c r="T29" i="13" s="1"/>
  <c r="P30" i="13" l="1"/>
  <c r="S30" i="13"/>
  <c r="U30" i="13" s="1"/>
  <c r="T30" i="13" s="1"/>
  <c r="R31" i="13"/>
  <c r="Q32" i="13"/>
  <c r="P31" i="13" l="1"/>
  <c r="S31" i="13"/>
  <c r="U31" i="13"/>
  <c r="T31" i="13" s="1"/>
  <c r="R32" i="13"/>
  <c r="Q33" i="13"/>
  <c r="Q34" i="13" l="1"/>
  <c r="R33" i="13"/>
  <c r="P32" i="13"/>
  <c r="S32" i="13"/>
  <c r="U32" i="13" s="1"/>
  <c r="T32" i="13" s="1"/>
  <c r="P33" i="13" l="1"/>
  <c r="S33" i="13"/>
  <c r="U33" i="13" s="1"/>
  <c r="T33" i="13" s="1"/>
  <c r="R34" i="13"/>
  <c r="Q35" i="13"/>
  <c r="S34" i="13" l="1"/>
  <c r="U34" i="13" s="1"/>
  <c r="T34" i="13" s="1"/>
  <c r="P34" i="13"/>
  <c r="R35" i="13"/>
  <c r="Q36" i="13"/>
  <c r="R36" i="13" s="1"/>
  <c r="P36" i="13" l="1"/>
  <c r="S36" i="13"/>
  <c r="U36" i="13"/>
  <c r="T36" i="13" s="1"/>
  <c r="P35" i="13"/>
  <c r="S35" i="13"/>
  <c r="U35" i="13"/>
  <c r="T35" i="13" s="1"/>
  <c r="X6" i="13" l="1"/>
  <c r="Z6" i="13" l="1" a="1"/>
  <c r="Z6" i="13" s="1"/>
  <c r="X7" i="13"/>
  <c r="X8" i="13" s="1"/>
  <c r="X9" i="13" s="1"/>
  <c r="X10" i="13" s="1"/>
  <c r="X11" i="13" s="1"/>
  <c r="X12" i="13" s="1"/>
  <c r="X13" i="13" s="1"/>
  <c r="X14" i="13" s="1"/>
  <c r="X15" i="13" s="1"/>
  <c r="X16" i="13" s="1"/>
  <c r="X17" i="13" s="1"/>
  <c r="X18" i="13" s="1"/>
  <c r="X19" i="13" s="1"/>
  <c r="X20" i="13" s="1"/>
  <c r="X21" i="13" s="1"/>
  <c r="X35" i="13" s="1"/>
  <c r="Y6" i="13" a="1"/>
  <c r="Y6" i="13" s="1"/>
  <c r="W6" i="13"/>
  <c r="B6" i="13" s="1"/>
  <c r="C6" i="13" l="1"/>
  <c r="Z7" i="13" a="1"/>
  <c r="Z7" i="13" s="1"/>
  <c r="W35" i="13"/>
  <c r="B35" i="13" s="1"/>
  <c r="Z35" i="13" a="1"/>
  <c r="Z35" i="13" s="1"/>
  <c r="X36" i="13"/>
  <c r="X37" i="13" s="1"/>
  <c r="X38" i="13" s="1"/>
  <c r="X39" i="13" s="1"/>
  <c r="X40" i="13" s="1"/>
  <c r="X41" i="13" s="1"/>
  <c r="X42" i="13" s="1"/>
  <c r="X43" i="13" s="1"/>
  <c r="X44" i="13" s="1"/>
  <c r="X45" i="13" s="1"/>
  <c r="X46" i="13" s="1"/>
  <c r="X47" i="13" s="1"/>
  <c r="X48" i="13" s="1"/>
  <c r="X49" i="13" s="1"/>
  <c r="X50" i="13" s="1"/>
  <c r="X64" i="13" s="1"/>
  <c r="Y35" i="13" a="1"/>
  <c r="Y35" i="13" s="1"/>
  <c r="Z8" i="13" a="1"/>
  <c r="Z8" i="13" s="1"/>
  <c r="Y7" i="13" a="1"/>
  <c r="Y7" i="13" s="1"/>
  <c r="H6" i="13"/>
  <c r="W7" i="13"/>
  <c r="C35" i="13" l="1"/>
  <c r="X65" i="13"/>
  <c r="W64" i="13"/>
  <c r="B64" i="13" s="1"/>
  <c r="Y64" i="13" a="1"/>
  <c r="Y64" i="13" s="1"/>
  <c r="Z64" i="13" a="1"/>
  <c r="Z64" i="13" s="1"/>
  <c r="H35" i="13"/>
  <c r="W36" i="13"/>
  <c r="Z36" i="13" a="1"/>
  <c r="Z36" i="13" s="1"/>
  <c r="Y36" i="13" a="1"/>
  <c r="Y36" i="13" s="1"/>
  <c r="W8" i="13"/>
  <c r="B8" i="13" s="1"/>
  <c r="H8" i="13" s="1"/>
  <c r="Y8" i="13" a="1"/>
  <c r="Y8" i="13" s="1"/>
  <c r="Y9" i="13" a="1"/>
  <c r="Y9" i="13" s="1"/>
  <c r="Z9" i="13" a="1"/>
  <c r="Z9" i="13" s="1"/>
  <c r="W9" i="13"/>
  <c r="H64" i="13" l="1"/>
  <c r="C64" i="13"/>
  <c r="W65" i="13"/>
  <c r="Z65" i="13" a="1"/>
  <c r="Z65" i="13" s="1"/>
  <c r="Y65" i="13" a="1"/>
  <c r="Y65" i="13" s="1"/>
  <c r="X66" i="13"/>
  <c r="C8" i="13"/>
  <c r="W37" i="13"/>
  <c r="B37" i="13" s="1"/>
  <c r="Y37" i="13" a="1"/>
  <c r="Y37" i="13" s="1"/>
  <c r="Z37" i="13" a="1"/>
  <c r="Z37" i="13" s="1"/>
  <c r="Y10" i="13" a="1"/>
  <c r="Y10" i="13" s="1"/>
  <c r="Z10" i="13" a="1"/>
  <c r="Z10" i="13" s="1"/>
  <c r="W10" i="13"/>
  <c r="B10" i="13" s="1"/>
  <c r="H37" i="13" l="1"/>
  <c r="W66" i="13"/>
  <c r="B66" i="13" s="1"/>
  <c r="Y66" i="13" a="1"/>
  <c r="Y66" i="13" s="1"/>
  <c r="X67" i="13"/>
  <c r="Z66" i="13" a="1"/>
  <c r="Z66" i="13" s="1"/>
  <c r="C37" i="13"/>
  <c r="W38" i="13"/>
  <c r="Z38" i="13" a="1"/>
  <c r="Z38" i="13" s="1"/>
  <c r="Y38" i="13" a="1"/>
  <c r="Y38" i="13" s="1"/>
  <c r="H10" i="13"/>
  <c r="C10" i="13"/>
  <c r="Z11" i="13" a="1"/>
  <c r="Z11" i="13" s="1"/>
  <c r="Y11" i="13" a="1"/>
  <c r="Y11" i="13" s="1"/>
  <c r="W11" i="13"/>
  <c r="C66" i="13" l="1"/>
  <c r="W67" i="13"/>
  <c r="Z67" i="13" a="1"/>
  <c r="Z67" i="13" s="1"/>
  <c r="X68" i="13"/>
  <c r="Y67" i="13" a="1"/>
  <c r="Y67" i="13" s="1"/>
  <c r="H66" i="13"/>
  <c r="W39" i="13"/>
  <c r="B39" i="13" s="1"/>
  <c r="Z39" i="13" a="1"/>
  <c r="Z39" i="13" s="1"/>
  <c r="Y39" i="13" a="1"/>
  <c r="Y39" i="13" s="1"/>
  <c r="Z12" i="13" a="1"/>
  <c r="Z12" i="13" s="1"/>
  <c r="Y12" i="13" a="1"/>
  <c r="Y12" i="13" s="1"/>
  <c r="W12" i="13"/>
  <c r="B12" i="13" s="1"/>
  <c r="H39" i="13" l="1"/>
  <c r="W68" i="13"/>
  <c r="B68" i="13" s="1"/>
  <c r="X69" i="13"/>
  <c r="Y68" i="13" a="1"/>
  <c r="Y68" i="13" s="1"/>
  <c r="Z68" i="13" a="1"/>
  <c r="Z68" i="13" s="1"/>
  <c r="H12" i="13"/>
  <c r="C39" i="13"/>
  <c r="W40" i="13"/>
  <c r="Z40" i="13" a="1"/>
  <c r="Z40" i="13" s="1"/>
  <c r="Y40" i="13" a="1"/>
  <c r="Y40" i="13" s="1"/>
  <c r="C12" i="13"/>
  <c r="Y13" i="13" a="1"/>
  <c r="Y13" i="13" s="1"/>
  <c r="Z13" i="13" a="1"/>
  <c r="Z13" i="13" s="1"/>
  <c r="W13" i="13"/>
  <c r="C68" i="13" l="1"/>
  <c r="W69" i="13"/>
  <c r="X70" i="13"/>
  <c r="Z69" i="13" a="1"/>
  <c r="Z69" i="13" s="1"/>
  <c r="Y69" i="13" a="1"/>
  <c r="Y69" i="13" s="1"/>
  <c r="H68" i="13"/>
  <c r="W41" i="13"/>
  <c r="B41" i="13" s="1"/>
  <c r="Z41" i="13" a="1"/>
  <c r="Z41" i="13" s="1"/>
  <c r="Y41" i="13" a="1"/>
  <c r="Y41" i="13" s="1"/>
  <c r="Z14" i="13" a="1"/>
  <c r="Z14" i="13" s="1"/>
  <c r="Y14" i="13" a="1"/>
  <c r="Y14" i="13" s="1"/>
  <c r="W14" i="13"/>
  <c r="B14" i="13" s="1"/>
  <c r="H14" i="13" l="1"/>
  <c r="H41" i="13"/>
  <c r="W70" i="13"/>
  <c r="B70" i="13" s="1"/>
  <c r="Z70" i="13" a="1"/>
  <c r="Z70" i="13" s="1"/>
  <c r="X71" i="13"/>
  <c r="Y70" i="13" a="1"/>
  <c r="Y70" i="13" s="1"/>
  <c r="C41" i="13"/>
  <c r="W42" i="13"/>
  <c r="Z42" i="13" a="1"/>
  <c r="Z42" i="13" s="1"/>
  <c r="Y42" i="13" a="1"/>
  <c r="Y42" i="13" s="1"/>
  <c r="C14" i="13"/>
  <c r="Y15" i="13" a="1"/>
  <c r="Y15" i="13" s="1"/>
  <c r="Z15" i="13" a="1"/>
  <c r="Z15" i="13" s="1"/>
  <c r="W15" i="13"/>
  <c r="C70" i="13" l="1"/>
  <c r="W71" i="13"/>
  <c r="Z71" i="13" a="1"/>
  <c r="Z71" i="13" s="1"/>
  <c r="Y71" i="13" a="1"/>
  <c r="Y71" i="13" s="1"/>
  <c r="X72" i="13"/>
  <c r="H70" i="13"/>
  <c r="W43" i="13"/>
  <c r="B43" i="13" s="1"/>
  <c r="Z43" i="13" a="1"/>
  <c r="Z43" i="13" s="1"/>
  <c r="Y43" i="13" a="1"/>
  <c r="Y43" i="13" s="1"/>
  <c r="Z16" i="13" a="1"/>
  <c r="Z16" i="13" s="1"/>
  <c r="Y16" i="13" a="1"/>
  <c r="Y16" i="13" s="1"/>
  <c r="W16" i="13"/>
  <c r="B16" i="13" s="1"/>
  <c r="H16" i="13" l="1"/>
  <c r="H43" i="13"/>
  <c r="W72" i="13"/>
  <c r="B72" i="13" s="1"/>
  <c r="X73" i="13"/>
  <c r="Z72" i="13" a="1"/>
  <c r="Z72" i="13" s="1"/>
  <c r="Y72" i="13" a="1"/>
  <c r="Y72" i="13" s="1"/>
  <c r="C43" i="13"/>
  <c r="W44" i="13"/>
  <c r="Z44" i="13" a="1"/>
  <c r="Z44" i="13" s="1"/>
  <c r="Y44" i="13" a="1"/>
  <c r="Y44" i="13" s="1"/>
  <c r="C16" i="13"/>
  <c r="Y17" i="13" a="1"/>
  <c r="Y17" i="13" s="1"/>
  <c r="Z17" i="13" a="1"/>
  <c r="Z17" i="13" s="1"/>
  <c r="W17" i="13"/>
  <c r="C72" i="13" l="1"/>
  <c r="W73" i="13"/>
  <c r="X74" i="13"/>
  <c r="Z73" i="13" a="1"/>
  <c r="Z73" i="13" s="1"/>
  <c r="Y73" i="13" a="1"/>
  <c r="Y73" i="13" s="1"/>
  <c r="H72" i="13"/>
  <c r="W45" i="13"/>
  <c r="B45" i="13" s="1"/>
  <c r="Z45" i="13" a="1"/>
  <c r="Z45" i="13" s="1"/>
  <c r="Y45" i="13" a="1"/>
  <c r="Y45" i="13" s="1"/>
  <c r="Y18" i="13" a="1"/>
  <c r="Y18" i="13" s="1"/>
  <c r="Z18" i="13" a="1"/>
  <c r="Z18" i="13" s="1"/>
  <c r="W18" i="13"/>
  <c r="B18" i="13" s="1"/>
  <c r="H18" i="13" l="1"/>
  <c r="H45" i="13"/>
  <c r="W74" i="13"/>
  <c r="B74" i="13" s="1"/>
  <c r="Y74" i="13" a="1"/>
  <c r="Y74" i="13" s="1"/>
  <c r="X75" i="13"/>
  <c r="Z74" i="13" a="1"/>
  <c r="Z74" i="13" s="1"/>
  <c r="C45" i="13"/>
  <c r="W46" i="13"/>
  <c r="Z46" i="13" a="1"/>
  <c r="Z46" i="13" s="1"/>
  <c r="Y46" i="13" a="1"/>
  <c r="Y46" i="13" s="1"/>
  <c r="C18" i="13"/>
  <c r="Y19" i="13" a="1"/>
  <c r="Y19" i="13" s="1"/>
  <c r="Z19" i="13" a="1"/>
  <c r="Z19" i="13" s="1"/>
  <c r="W19" i="13"/>
  <c r="C74" i="13" l="1"/>
  <c r="W75" i="13"/>
  <c r="Z75" i="13" a="1"/>
  <c r="Z75" i="13" s="1"/>
  <c r="Y75" i="13" a="1"/>
  <c r="Y75" i="13" s="1"/>
  <c r="X76" i="13"/>
  <c r="H74" i="13"/>
  <c r="W47" i="13"/>
  <c r="B47" i="13" s="1"/>
  <c r="Z47" i="13" a="1"/>
  <c r="Z47" i="13" s="1"/>
  <c r="Y47" i="13" a="1"/>
  <c r="Y47" i="13" s="1"/>
  <c r="Y20" i="13" a="1"/>
  <c r="Y20" i="13" s="1"/>
  <c r="Z20" i="13" a="1"/>
  <c r="Z20" i="13" s="1"/>
  <c r="W20" i="13"/>
  <c r="B20" i="13" s="1"/>
  <c r="H20" i="13" l="1"/>
  <c r="C20" i="13"/>
  <c r="H47" i="13"/>
  <c r="W76" i="13"/>
  <c r="B76" i="13" s="1"/>
  <c r="X77" i="13"/>
  <c r="Y76" i="13" a="1"/>
  <c r="Y76" i="13" s="1"/>
  <c r="Z76" i="13" a="1"/>
  <c r="Z76" i="13" s="1"/>
  <c r="C47" i="13"/>
  <c r="W48" i="13"/>
  <c r="Z48" i="13" a="1"/>
  <c r="Z48" i="13" s="1"/>
  <c r="Y48" i="13" a="1"/>
  <c r="Y48" i="13" s="1"/>
  <c r="Y21" i="13" a="1"/>
  <c r="Y21" i="13" s="1"/>
  <c r="Z21" i="13" a="1"/>
  <c r="Z21" i="13" s="1"/>
  <c r="W21" i="13"/>
  <c r="C76" i="13" l="1"/>
  <c r="W77" i="13"/>
  <c r="X78" i="13"/>
  <c r="Z77" i="13" a="1"/>
  <c r="Z77" i="13" s="1"/>
  <c r="Y77" i="13" a="1"/>
  <c r="Y77" i="13" s="1"/>
  <c r="H76" i="13"/>
  <c r="W49" i="13"/>
  <c r="B49" i="13" s="1"/>
  <c r="Z49" i="13" a="1"/>
  <c r="Z49" i="13" s="1"/>
  <c r="Y49" i="13" a="1"/>
  <c r="Y49" i="13" s="1"/>
  <c r="C49" i="13" l="1"/>
  <c r="H49" i="13"/>
  <c r="W78" i="13"/>
  <c r="B78" i="13" s="1"/>
  <c r="Z78" i="13" a="1"/>
  <c r="Z78" i="13" s="1"/>
  <c r="Y78" i="13" a="1"/>
  <c r="Y78" i="13" s="1"/>
  <c r="X79" i="13"/>
  <c r="X93" i="13" s="1"/>
  <c r="X94" i="13" s="1"/>
  <c r="X95" i="13" s="1"/>
  <c r="X96" i="13" s="1"/>
  <c r="X97" i="13" s="1"/>
  <c r="X98" i="13" s="1"/>
  <c r="X99" i="13" s="1"/>
  <c r="X100" i="13" s="1"/>
  <c r="X101" i="13" s="1"/>
  <c r="X102" i="13" s="1"/>
  <c r="X103" i="13" s="1"/>
  <c r="X104" i="13" s="1"/>
  <c r="X105" i="13" s="1"/>
  <c r="X106" i="13" s="1"/>
  <c r="X107" i="13" s="1"/>
  <c r="X108" i="13" s="1"/>
  <c r="W50" i="13"/>
  <c r="B51" i="13" s="1"/>
  <c r="Z50" i="13" a="1"/>
  <c r="Z50" i="13" s="1"/>
  <c r="Y50" i="13" a="1"/>
  <c r="Y50" i="13" s="1"/>
  <c r="C78" i="13" l="1"/>
  <c r="C51" i="13"/>
  <c r="H51" i="13"/>
  <c r="W79" i="13"/>
  <c r="B80" i="13" s="1"/>
  <c r="Z79" i="13" a="1"/>
  <c r="Z79" i="13" s="1"/>
  <c r="Y79" i="13" a="1"/>
  <c r="Y79" i="13" s="1"/>
  <c r="H78" i="13"/>
  <c r="C80" i="13" l="1"/>
  <c r="H80" i="13"/>
  <c r="W93" i="13"/>
  <c r="B93" i="13" s="1"/>
  <c r="Y93" i="13" a="1"/>
  <c r="Y93" i="13" s="1"/>
  <c r="Z93" i="13" a="1"/>
  <c r="Z93" i="13" s="1"/>
  <c r="H93" i="13" l="1"/>
  <c r="C93" i="13"/>
  <c r="W94" i="13"/>
  <c r="Z94" i="13" a="1"/>
  <c r="Z94" i="13" s="1"/>
  <c r="Y94" i="13" a="1"/>
  <c r="Y94" i="13" s="1"/>
  <c r="W95" i="13" l="1"/>
  <c r="B95" i="13" s="1"/>
  <c r="Z95" i="13" a="1"/>
  <c r="Z95" i="13" s="1"/>
  <c r="Y95" i="13" a="1"/>
  <c r="Y95" i="13" s="1"/>
  <c r="C95" i="13" l="1"/>
  <c r="H95" i="13"/>
  <c r="W96" i="13"/>
  <c r="Z96" i="13" a="1"/>
  <c r="Z96" i="13" s="1"/>
  <c r="Y96" i="13" a="1"/>
  <c r="Y96" i="13" s="1"/>
  <c r="W97" i="13" l="1"/>
  <c r="B97" i="13" s="1"/>
  <c r="Z97" i="13" a="1"/>
  <c r="Z97" i="13" s="1"/>
  <c r="Y97" i="13" a="1"/>
  <c r="Y97" i="13" s="1"/>
  <c r="H97" i="13" l="1"/>
  <c r="C97" i="13"/>
  <c r="W98" i="13"/>
  <c r="Y98" i="13" a="1"/>
  <c r="Y98" i="13" s="1"/>
  <c r="Z98" i="13" a="1"/>
  <c r="Z98" i="13" s="1"/>
  <c r="W99" i="13" l="1"/>
  <c r="B99" i="13" s="1"/>
  <c r="Z99" i="13" a="1"/>
  <c r="Z99" i="13" s="1"/>
  <c r="Y99" i="13" a="1"/>
  <c r="Y99" i="13" s="1"/>
  <c r="C99" i="13" l="1"/>
  <c r="H99" i="13"/>
  <c r="W100" i="13"/>
  <c r="Z100" i="13" a="1"/>
  <c r="Z100" i="13" s="1"/>
  <c r="Y100" i="13" a="1"/>
  <c r="Y100" i="13" s="1"/>
  <c r="W101" i="13" l="1"/>
  <c r="B101" i="13" s="1"/>
  <c r="Z101" i="13" a="1"/>
  <c r="Z101" i="13" s="1"/>
  <c r="Y101" i="13" a="1"/>
  <c r="Y101" i="13" s="1"/>
  <c r="H101" i="13" l="1"/>
  <c r="C101" i="13"/>
  <c r="W102" i="13"/>
  <c r="Z102" i="13" a="1"/>
  <c r="Z102" i="13" s="1"/>
  <c r="Y102" i="13" a="1"/>
  <c r="Y102" i="13" s="1"/>
  <c r="W103" i="13" l="1"/>
  <c r="B103" i="13" s="1"/>
  <c r="Z103" i="13" a="1"/>
  <c r="Z103" i="13" s="1"/>
  <c r="Y103" i="13" a="1"/>
  <c r="Y103" i="13" s="1"/>
  <c r="C103" i="13" l="1"/>
  <c r="H103" i="13"/>
  <c r="W104" i="13"/>
  <c r="Z104" i="13" a="1"/>
  <c r="Z104" i="13" s="1"/>
  <c r="Y104" i="13" a="1"/>
  <c r="Y104" i="13" s="1"/>
  <c r="W105" i="13" l="1"/>
  <c r="B105" i="13" s="1"/>
  <c r="Z105" i="13" a="1"/>
  <c r="Z105" i="13" s="1"/>
  <c r="Y105" i="13" a="1"/>
  <c r="Y105" i="13" s="1"/>
  <c r="H105" i="13" l="1"/>
  <c r="C105" i="13"/>
  <c r="W106" i="13"/>
  <c r="Z106" i="13" a="1"/>
  <c r="Z106" i="13" s="1"/>
  <c r="Y106" i="13" a="1"/>
  <c r="Y106" i="13" s="1"/>
  <c r="W107" i="13" l="1"/>
  <c r="Z107" i="13" a="1"/>
  <c r="Z107" i="13" s="1"/>
  <c r="Y107" i="13" a="1"/>
  <c r="Y107" i="13" s="1"/>
  <c r="B109" i="13" l="1"/>
  <c r="H109" i="13" s="1"/>
  <c r="B107" i="13"/>
  <c r="W108" i="13"/>
  <c r="Z108" i="13" a="1"/>
  <c r="Z108" i="13" s="1"/>
  <c r="Y108" i="13" a="1"/>
  <c r="Y108" i="13" s="1"/>
  <c r="C109" i="13" l="1"/>
  <c r="C107" i="13"/>
  <c r="H107" i="13"/>
  <c r="B58" i="14"/>
  <c r="C59" i="14"/>
  <c r="B59" i="14"/>
  <c r="C62" i="14"/>
  <c r="B62" i="14"/>
  <c r="B72" i="14"/>
  <c r="C71" i="14"/>
  <c r="C66" i="14"/>
  <c r="B66" i="14"/>
  <c r="B61" i="14"/>
  <c r="B69" i="14"/>
  <c r="B67" i="14"/>
  <c r="C60" i="14"/>
  <c r="C64" i="14"/>
  <c r="B64" i="14"/>
  <c r="C73" i="14"/>
  <c r="C68" i="14"/>
  <c r="C61" i="14"/>
  <c r="B63" i="14"/>
  <c r="C63" i="14"/>
  <c r="B71" i="14"/>
  <c r="C67" i="14"/>
  <c r="B68" i="14"/>
  <c r="B60" i="14"/>
  <c r="C72" i="14"/>
  <c r="B65" i="14"/>
  <c r="C65" i="14"/>
  <c r="B70" i="14"/>
  <c r="B73" i="14"/>
  <c r="C70" i="14"/>
  <c r="C69"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<sst xmlns="http://schemas.openxmlformats.org/spreadsheetml/2006/main" count="250" uniqueCount="45">
  <si>
    <t>元日</t>
  </si>
  <si>
    <t>成人の日</t>
  </si>
  <si>
    <t>建国記念の日</t>
  </si>
  <si>
    <t>春分の日</t>
  </si>
  <si>
    <t>昭和の日</t>
  </si>
  <si>
    <t>憲法記念日</t>
  </si>
  <si>
    <t>みどりの日</t>
  </si>
  <si>
    <t>振替休日</t>
  </si>
  <si>
    <t>こどもの日</t>
  </si>
  <si>
    <t>海の日</t>
  </si>
  <si>
    <t>敬老の日</t>
  </si>
  <si>
    <t>秋分の日</t>
  </si>
  <si>
    <t>文化の日</t>
  </si>
  <si>
    <t>勤労感謝の日</t>
  </si>
  <si>
    <t>天皇誕生日</t>
  </si>
  <si>
    <t>祝日</t>
    <rPh sb="0" eb="2">
      <t>シュクジツ</t>
    </rPh>
    <phoneticPr fontId="1"/>
  </si>
  <si>
    <t>名前</t>
    <rPh sb="0" eb="2">
      <t>ナマエ</t>
    </rPh>
    <phoneticPr fontId="1"/>
  </si>
  <si>
    <t>日</t>
    <rPh sb="0" eb="1">
      <t>ニチ</t>
    </rPh>
    <phoneticPr fontId="1"/>
  </si>
  <si>
    <t>山の日</t>
  </si>
  <si>
    <t>休日</t>
    <rPh sb="0" eb="2">
      <t>キュウジツ</t>
    </rPh>
    <phoneticPr fontId="2"/>
  </si>
  <si>
    <t>名前</t>
    <rPh sb="0" eb="2">
      <t>ナマエ</t>
    </rPh>
    <phoneticPr fontId="2"/>
  </si>
  <si>
    <t>行事</t>
    <rPh sb="0" eb="2">
      <t>ギョウジ</t>
    </rPh>
    <phoneticPr fontId="2"/>
  </si>
  <si>
    <t>有</t>
  </si>
  <si>
    <t>曜</t>
    <rPh sb="0" eb="1">
      <t>ヨウ</t>
    </rPh>
    <phoneticPr fontId="2"/>
  </si>
  <si>
    <t>日</t>
    <rPh sb="0" eb="1">
      <t>ニチ</t>
    </rPh>
    <phoneticPr fontId="2"/>
  </si>
  <si>
    <t>休</t>
    <rPh sb="0" eb="1">
      <t>ヤス</t>
    </rPh>
    <phoneticPr fontId="2"/>
  </si>
  <si>
    <t>休日表示</t>
    <rPh sb="0" eb="2">
      <t>キュウジツ</t>
    </rPh>
    <rPh sb="2" eb="4">
      <t>ヒョウジ</t>
    </rPh>
    <phoneticPr fontId="2"/>
  </si>
  <si>
    <t>祝日表示</t>
    <rPh sb="0" eb="4">
      <t>シュクジツヒョウジ</t>
    </rPh>
    <phoneticPr fontId="2"/>
  </si>
  <si>
    <t>休日塗潰し</t>
    <rPh sb="0" eb="2">
      <t>キュウジツ</t>
    </rPh>
    <rPh sb="2" eb="4">
      <t>ヌリツブ</t>
    </rPh>
    <phoneticPr fontId="2"/>
  </si>
  <si>
    <t>スポーツの日</t>
  </si>
  <si>
    <t>曜</t>
    <rPh sb="0" eb="1">
      <t>ヨウ</t>
    </rPh>
    <phoneticPr fontId="1"/>
  </si>
  <si>
    <t>検索</t>
    <rPh sb="0" eb="2">
      <t>ケンサク</t>
    </rPh>
    <phoneticPr fontId="2"/>
  </si>
  <si>
    <t>休日の端線</t>
    <rPh sb="0" eb="2">
      <t>キュウジツ</t>
    </rPh>
    <rPh sb="3" eb="4">
      <t>ハシ</t>
    </rPh>
    <rPh sb="4" eb="5">
      <t>セン</t>
    </rPh>
    <phoneticPr fontId="2"/>
  </si>
  <si>
    <t>月入力</t>
    <rPh sb="0" eb="1">
      <t>ツキ</t>
    </rPh>
    <rPh sb="1" eb="3">
      <t>ニュウリョク</t>
    </rPh>
    <phoneticPr fontId="2"/>
  </si>
  <si>
    <t>年入力</t>
    <rPh sb="0" eb="3">
      <t>ネンニュウリョク</t>
    </rPh>
    <phoneticPr fontId="2"/>
  </si>
  <si>
    <t>開始</t>
    <rPh sb="0" eb="2">
      <t>カイシ</t>
    </rPh>
    <phoneticPr fontId="2"/>
  </si>
  <si>
    <t>表示</t>
    <rPh sb="0" eb="2">
      <t>ヒョウジ</t>
    </rPh>
    <phoneticPr fontId="2"/>
  </si>
  <si>
    <t>レシート・領収書</t>
    <rPh sb="5" eb="8">
      <t>リョウシュウショ</t>
    </rPh>
    <phoneticPr fontId="2"/>
  </si>
  <si>
    <t>支出記録</t>
    <rPh sb="0" eb="2">
      <t>シシュツ</t>
    </rPh>
    <rPh sb="2" eb="4">
      <t>キロク</t>
    </rPh>
    <phoneticPr fontId="1"/>
  </si>
  <si>
    <t>祝日名</t>
    <rPh sb="0" eb="3">
      <t>シュクジツメイ</t>
    </rPh>
    <phoneticPr fontId="1"/>
  </si>
  <si>
    <t>メモ・備考・反省・合計</t>
    <rPh sb="3" eb="5">
      <t>ビコウ</t>
    </rPh>
    <rPh sb="6" eb="8">
      <t>ハンセイ</t>
    </rPh>
    <rPh sb="9" eb="11">
      <t>ゴウケイ</t>
    </rPh>
    <phoneticPr fontId="1"/>
  </si>
  <si>
    <t>順</t>
    <rPh sb="0" eb="1">
      <t>ジュン</t>
    </rPh>
    <phoneticPr fontId="2"/>
  </si>
  <si>
    <t>日</t>
    <rPh sb="0" eb="1">
      <t>ヒ</t>
    </rPh>
    <phoneticPr fontId="2"/>
  </si>
  <si>
    <t>有線ねずみ</t>
    <rPh sb="0" eb="2">
      <t>ユウセン</t>
    </rPh>
    <phoneticPr fontId="2"/>
  </si>
  <si>
    <t>https://gakudoubeya.com/</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</si>
</sst>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d"/>
    <numFmt numFmtId="177" formatCode="0&quot;年&quot;"/>
    <numFmt numFmtId="178" formatCode="yyyy&quot;年&quot;m&quot;月&quot;d&quot;日&quot;;@"/>
    <numFmt numFmtId="179" formatCode="0&quot;月&quot;"/>
    <numFmt numFmtId="180" formatCode="yyyy/m/d;@"/>
  </numFmts>
  <fonts count="11" x14ac:knownFonts="1">
    <font>
      <sz val="11"/>
      <color theme="1"/>
      <name val="ＭＳ Ｐゴシック"/>
      <family val="3"/>
      <charset val="128"/>
      <scheme val="minor"/>
    </font>
    <font>
      <sz val="6"/>
      <name val="ＭＳ Ｐゴシック"/>
      <family val="3"/>
      <charset val="128"/>
    </font>
    <font>
      <sz val="6"/>
      <name val="ＭＳ Ｐゴシック"/>
      <family val="3"/>
      <charset val="128"/>
      <scheme val="minor"/>
    </font>
    <font>
      <sz val="16"/>
      <color theme="1"/>
      <name val="ＭＳ Ｐゴシック"/>
      <family val="3"/>
      <charset val="128"/>
      <scheme val="minor"/>
    </font>
    <font>
      <sz val="16"/>
      <name val="ＭＳ Ｐゴシック"/>
      <family val="3"/>
      <charset val="128"/>
      <scheme val="minor"/>
    </font>
    <font>
      <sz val="20"/>
      <color theme="1"/>
      <name val="ＭＳ Ｐゴシック"/>
      <family val="3"/>
      <charset val="128"/>
      <scheme val="minor"/>
    </font>
    <font>
      <sz val="14"/>
      <color theme="1"/>
      <name val="ＭＳ Ｐゴシック"/>
      <family val="3"/>
      <charset val="128"/>
      <scheme val="minor"/>
    </font>
    <font>
      <sz val="18"/>
      <color theme="1"/>
      <name val="ＭＳ Ｐゴシック"/>
      <family val="3"/>
      <charset val="128"/>
      <scheme val="minor"/>
    </font>
    <font>
      <sz val="16"/>
      <color theme="0"/>
      <name val="ＭＳ Ｐゴシック"/>
      <family val="3"/>
      <charset val="128"/>
      <scheme val="minor"/>
    </font>
    <font>
      <u/>
      <sz val="11"/>
      <color theme="10"/>
      <name val="ＭＳ Ｐゴシック"/>
      <family val="3"/>
      <charset val="128"/>
      <scheme val="minor"/>
    </font>
    <font>
      <u/>
      <sz val="11"/>
      <color theme="0"/>
      <name val="ＭＳ Ｐゴシック"/>
      <family val="3"/>
      <charset val="128"/>
      <scheme val="minor"/>
    </font>
  </fonts>
  <fills count="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auto="1"/>
      </bottom>
      <diagonal/>
    </border>
    <border>
      <left/>
      <right/>
      <top style="thin">
        <color auto="1"/>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auto="1"/>
      </top>
      <bottom style="dotted">
        <color indexed="64"/>
      </bottom>
      <diagonal/>
    </border>
    <border>
      <left/>
      <right style="thin">
        <color indexed="64"/>
      </right>
      <top style="thin">
        <color auto="1"/>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style="thin">
        <color auto="1"/>
      </left>
      <right style="thin">
        <color auto="1"/>
      </right>
      <top style="medium">
        <color indexed="64"/>
      </top>
      <bottom style="thin">
        <color auto="1"/>
      </bottom>
      <diagonal/>
    </border>
    <border>
      <left style="thin">
        <color auto="1"/>
      </left>
      <right style="thin">
        <color auto="1"/>
      </right>
      <top/>
      <bottom style="thin">
        <color auto="1"/>
      </bottom>
      <diagonal/>
    </border>
    <border>
      <left style="thin">
        <color auto="1"/>
      </left>
      <right/>
      <top style="medium">
        <color indexed="64"/>
      </top>
      <bottom style="dotted">
        <color auto="1"/>
      </bottom>
      <diagonal/>
    </border>
    <border>
      <left/>
      <right/>
      <top style="medium">
        <color indexed="64"/>
      </top>
      <bottom style="dotted">
        <color auto="1"/>
      </bottom>
      <diagonal/>
    </border>
    <border>
      <left/>
      <right style="thin">
        <color indexed="64"/>
      </right>
      <top style="medium">
        <color indexed="64"/>
      </top>
      <bottom style="dotted">
        <color auto="1"/>
      </bottom>
      <diagonal/>
    </border>
    <border>
      <left style="thin">
        <color indexed="64"/>
      </left>
      <right style="thin">
        <color indexed="64"/>
      </right>
      <top style="thin">
        <color indexed="64"/>
      </top>
      <bottom/>
      <diagonal/>
    </border>
    <border>
      <left style="thin">
        <color auto="1"/>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115">
    <xf numFmtId="0" fontId="0" fillId="0" borderId="0" xfId="0">
      <alignment vertical="center"/>
    </xf>
    <xf numFmtId="0" fontId="3" fillId="0" borderId="0" xfId="0" applyFont="1" applyAlignment="1">
      <alignment horizontal="center" vertical="center"/>
    </xf>
    <xf numFmtId="177" fontId="3" fillId="0" borderId="0" xfId="0" applyNumberFormat="1" applyFont="1">
      <alignment vertical="center"/>
    </xf>
    <xf numFmtId="0" fontId="3" fillId="0" borderId="0" xfId="0" applyFont="1">
      <alignment vertical="center"/>
    </xf>
    <xf numFmtId="0" fontId="3" fillId="0" borderId="1" xfId="0" applyFont="1" applyBorder="1" applyAlignment="1">
      <alignment horizontal="center" vertical="center"/>
    </xf>
    <xf numFmtId="0" fontId="3" fillId="2" borderId="1" xfId="0" applyFont="1" applyFill="1" applyBorder="1" applyAlignment="1">
      <alignment horizontal="center" vertical="center"/>
    </xf>
    <xf numFmtId="0" fontId="3" fillId="0" borderId="0" xfId="0" applyFont="1" applyAlignment="1">
      <alignment vertical="center" textRotation="255"/>
    </xf>
    <xf numFmtId="176" fontId="4" fillId="0" borderId="0" xfId="0" applyNumberFormat="1" applyFont="1">
      <alignment vertical="center"/>
    </xf>
    <xf numFmtId="176" fontId="4" fillId="3" borderId="1" xfId="0" applyNumberFormat="1" applyFont="1" applyFill="1" applyBorder="1" applyAlignment="1">
      <alignment horizontal="center" vertical="center"/>
    </xf>
    <xf numFmtId="176" fontId="3" fillId="3"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177" fontId="3" fillId="3" borderId="1" xfId="0" applyNumberFormat="1" applyFont="1" applyFill="1" applyBorder="1">
      <alignment vertical="center"/>
    </xf>
    <xf numFmtId="179" fontId="3" fillId="3" borderId="1" xfId="0" applyNumberFormat="1" applyFont="1" applyFill="1" applyBorder="1" applyAlignment="1">
      <alignment horizontal="right" vertical="center"/>
    </xf>
    <xf numFmtId="176" fontId="3" fillId="0" borderId="0" xfId="0" applyNumberFormat="1" applyFont="1">
      <alignment vertical="center"/>
    </xf>
    <xf numFmtId="176" fontId="3" fillId="0" borderId="0" xfId="0" applyNumberFormat="1" applyFont="1" applyAlignment="1">
      <alignment horizontal="center" vertical="center"/>
    </xf>
    <xf numFmtId="176" fontId="4" fillId="0" borderId="1" xfId="0" applyNumberFormat="1" applyFont="1" applyBorder="1" applyAlignment="1">
      <alignment horizontal="center" vertical="center"/>
    </xf>
    <xf numFmtId="180" fontId="3" fillId="0" borderId="1" xfId="0" applyNumberFormat="1" applyFont="1" applyBorder="1">
      <alignment vertical="center"/>
    </xf>
    <xf numFmtId="0" fontId="3" fillId="0" borderId="1" xfId="0" applyFont="1" applyBorder="1" applyAlignment="1">
      <alignment horizontal="left" vertical="center"/>
    </xf>
    <xf numFmtId="176" fontId="3" fillId="0" borderId="1" xfId="0" applyNumberFormat="1" applyFont="1" applyBorder="1" applyAlignment="1">
      <alignment horizontal="center" vertical="center"/>
    </xf>
    <xf numFmtId="0" fontId="3" fillId="0" borderId="1" xfId="0" applyFont="1" applyBorder="1">
      <alignment vertical="center"/>
    </xf>
    <xf numFmtId="176" fontId="4" fillId="0" borderId="0" xfId="0" applyNumberFormat="1" applyFont="1" applyAlignment="1">
      <alignment vertical="center" textRotation="255"/>
    </xf>
    <xf numFmtId="0" fontId="3" fillId="0" borderId="6" xfId="0" applyFont="1" applyBorder="1" applyAlignment="1">
      <alignment horizontal="center" vertical="center"/>
    </xf>
    <xf numFmtId="176" fontId="3"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176" fontId="3" fillId="0" borderId="11" xfId="0" applyNumberFormat="1" applyFont="1" applyBorder="1" applyAlignment="1">
      <alignment horizontal="center" vertical="center"/>
    </xf>
    <xf numFmtId="0" fontId="3" fillId="0" borderId="9" xfId="0" applyFont="1" applyBorder="1" applyAlignment="1">
      <alignment horizontal="center" vertical="center"/>
    </xf>
    <xf numFmtId="178" fontId="3" fillId="0" borderId="1" xfId="0" applyNumberFormat="1" applyFont="1" applyBorder="1">
      <alignment vertical="center"/>
    </xf>
    <xf numFmtId="0" fontId="5" fillId="2" borderId="1" xfId="0" applyFont="1" applyFill="1" applyBorder="1" applyAlignment="1">
      <alignment horizontal="center" vertical="center"/>
    </xf>
    <xf numFmtId="0" fontId="5" fillId="0" borderId="0" xfId="0" applyFont="1">
      <alignment vertical="center"/>
    </xf>
    <xf numFmtId="0" fontId="6" fillId="4" borderId="1" xfId="0" applyFont="1" applyFill="1" applyBorder="1" applyAlignment="1">
      <alignment horizontal="center" vertical="center"/>
    </xf>
    <xf numFmtId="0" fontId="3" fillId="0" borderId="3" xfId="0" applyFont="1" applyBorder="1">
      <alignment vertical="center"/>
    </xf>
    <xf numFmtId="0" fontId="3" fillId="0" borderId="3" xfId="0" applyFont="1" applyBorder="1" applyAlignment="1">
      <alignment horizontal="center" vertical="center"/>
    </xf>
    <xf numFmtId="176" fontId="3" fillId="0" borderId="13" xfId="0" applyNumberFormat="1" applyFont="1" applyBorder="1" applyAlignment="1">
      <alignment horizontal="center" vertical="center"/>
    </xf>
    <xf numFmtId="0" fontId="3" fillId="0" borderId="13" xfId="0" applyFont="1" applyBorder="1" applyAlignment="1">
      <alignment horizontal="center" vertical="center"/>
    </xf>
    <xf numFmtId="0" fontId="6" fillId="0" borderId="0" xfId="0" applyFont="1" applyAlignment="1">
      <alignment horizontal="left" vertical="center"/>
    </xf>
    <xf numFmtId="0" fontId="5" fillId="2" borderId="1" xfId="0" applyFont="1" applyFill="1" applyBorder="1">
      <alignment vertical="center"/>
    </xf>
    <xf numFmtId="177" fontId="5" fillId="0" borderId="3" xfId="0" applyNumberFormat="1" applyFont="1" applyBorder="1">
      <alignment vertical="center"/>
    </xf>
    <xf numFmtId="179" fontId="5" fillId="0" borderId="3" xfId="0" applyNumberFormat="1" applyFont="1" applyBorder="1" applyAlignment="1">
      <alignment horizontal="center" vertical="center"/>
    </xf>
    <xf numFmtId="0" fontId="6" fillId="0" borderId="5" xfId="0" applyFont="1" applyBorder="1" applyAlignment="1">
      <alignment horizontal="left" vertical="center"/>
    </xf>
    <xf numFmtId="0" fontId="3" fillId="0" borderId="4" xfId="0" applyFont="1" applyBorder="1" applyAlignment="1">
      <alignment horizontal="right" vertical="center" shrinkToFit="1"/>
    </xf>
    <xf numFmtId="0" fontId="3" fillId="0" borderId="10" xfId="0" applyFont="1" applyBorder="1" applyAlignment="1">
      <alignment horizontal="center" vertical="center"/>
    </xf>
    <xf numFmtId="0" fontId="6" fillId="0" borderId="11" xfId="0" applyFont="1" applyBorder="1" applyAlignment="1">
      <alignment horizontal="left" vertical="center"/>
    </xf>
    <xf numFmtId="0" fontId="3" fillId="0" borderId="12" xfId="0" applyFont="1" applyBorder="1" applyAlignment="1">
      <alignment horizontal="right" vertical="center" indent="1" shrinkToFit="1"/>
    </xf>
    <xf numFmtId="176"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xf>
    <xf numFmtId="0" fontId="3" fillId="0" borderId="19" xfId="0" applyFont="1" applyBorder="1" applyAlignment="1">
      <alignment horizontal="center" vertical="center"/>
    </xf>
    <xf numFmtId="176" fontId="3" fillId="0" borderId="20" xfId="0" applyNumberFormat="1" applyFont="1" applyBorder="1" applyAlignment="1">
      <alignment horizontal="center" vertical="center"/>
    </xf>
    <xf numFmtId="0" fontId="6" fillId="0" borderId="20" xfId="0" applyFont="1" applyBorder="1" applyAlignment="1">
      <alignment horizontal="left" vertical="center"/>
    </xf>
    <xf numFmtId="0" fontId="3" fillId="0" borderId="21" xfId="0" applyFont="1" applyBorder="1" applyAlignment="1">
      <alignment horizontal="right" vertical="center" shrinkToFit="1"/>
    </xf>
    <xf numFmtId="176" fontId="3" fillId="0" borderId="22" xfId="0" applyNumberFormat="1"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76" fontId="3" fillId="0" borderId="9" xfId="0" applyNumberFormat="1" applyFont="1" applyBorder="1" applyAlignment="1">
      <alignment horizontal="center" vertical="center"/>
    </xf>
    <xf numFmtId="0" fontId="3" fillId="0" borderId="27" xfId="0" applyFont="1" applyBorder="1" applyAlignment="1">
      <alignment horizontal="right" vertical="center" indent="1" shrinkToFit="1"/>
    </xf>
    <xf numFmtId="0" fontId="3" fillId="0" borderId="18" xfId="0" applyFont="1" applyBorder="1" applyAlignment="1">
      <alignment horizontal="right" vertical="center" indent="1" shrinkToFit="1"/>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22" xfId="0" applyFont="1" applyBorder="1" applyAlignment="1">
      <alignment horizontal="left" vertical="center"/>
    </xf>
    <xf numFmtId="0" fontId="3" fillId="0" borderId="17" xfId="0" applyFont="1" applyBorder="1" applyAlignment="1">
      <alignment horizontal="left" vertical="center"/>
    </xf>
    <xf numFmtId="0" fontId="3" fillId="0" borderId="2" xfId="0" applyFont="1" applyBorder="1" applyAlignment="1">
      <alignment horizontal="right" vertical="center" shrinkToFit="1"/>
    </xf>
    <xf numFmtId="0" fontId="3" fillId="0" borderId="0" xfId="0" applyFont="1" applyAlignment="1">
      <alignment horizontal="left" vertical="center"/>
    </xf>
    <xf numFmtId="0" fontId="4" fillId="0" borderId="7" xfId="0" applyFont="1" applyBorder="1" applyAlignment="1">
      <alignment horizontal="left" vertical="center" indent="1"/>
    </xf>
    <xf numFmtId="177" fontId="7" fillId="0" borderId="3" xfId="0" applyNumberFormat="1" applyFont="1" applyBorder="1">
      <alignment vertical="center"/>
    </xf>
    <xf numFmtId="177" fontId="3" fillId="0" borderId="1" xfId="0" applyNumberFormat="1" applyFont="1" applyBorder="1">
      <alignment vertical="center"/>
    </xf>
    <xf numFmtId="0" fontId="3" fillId="0" borderId="2" xfId="0" applyFont="1" applyBorder="1">
      <alignment vertical="center"/>
    </xf>
    <xf numFmtId="176" fontId="4" fillId="0" borderId="8" xfId="0" applyNumberFormat="1" applyFont="1" applyBorder="1">
      <alignment vertical="center"/>
    </xf>
    <xf numFmtId="0" fontId="4" fillId="0" borderId="8" xfId="0" applyFont="1" applyBorder="1" applyAlignment="1">
      <alignment horizontal="center" vertical="center"/>
    </xf>
    <xf numFmtId="0" fontId="3" fillId="0" borderId="0" xfId="0" applyFont="1" applyAlignment="1">
      <alignment horizontal="right" vertical="center"/>
    </xf>
    <xf numFmtId="176" fontId="3" fillId="0" borderId="3" xfId="0" applyNumberFormat="1" applyFont="1" applyBorder="1">
      <alignment vertical="center"/>
    </xf>
    <xf numFmtId="0" fontId="3" fillId="0" borderId="31" xfId="0" applyFont="1" applyBorder="1" applyAlignment="1">
      <alignment horizontal="center" vertical="center"/>
    </xf>
    <xf numFmtId="0" fontId="3" fillId="0" borderId="31" xfId="0" applyFont="1" applyBorder="1">
      <alignment vertical="center"/>
    </xf>
    <xf numFmtId="0" fontId="3" fillId="0" borderId="32" xfId="0" applyFont="1" applyBorder="1">
      <alignment vertical="center"/>
    </xf>
    <xf numFmtId="0" fontId="3" fillId="0" borderId="33" xfId="0" applyFont="1" applyBorder="1" applyAlignment="1">
      <alignment horizontal="center" vertical="center"/>
    </xf>
    <xf numFmtId="0" fontId="3" fillId="0" borderId="33" xfId="0" applyFont="1" applyBorder="1">
      <alignment vertical="center"/>
    </xf>
    <xf numFmtId="0" fontId="3" fillId="0" borderId="34" xfId="0" applyFont="1" applyBorder="1">
      <alignment vertical="center"/>
    </xf>
    <xf numFmtId="0" fontId="3" fillId="0" borderId="35" xfId="0" applyFont="1" applyBorder="1" applyAlignment="1">
      <alignment horizontal="center" vertical="center"/>
    </xf>
    <xf numFmtId="0" fontId="3" fillId="0" borderId="35" xfId="0" applyFont="1" applyBorder="1">
      <alignment vertical="center"/>
    </xf>
    <xf numFmtId="0" fontId="3" fillId="0" borderId="36" xfId="0" applyFont="1" applyBorder="1">
      <alignment vertical="center"/>
    </xf>
    <xf numFmtId="176" fontId="3" fillId="0" borderId="2" xfId="0" applyNumberFormat="1" applyFont="1" applyBorder="1">
      <alignment vertical="center"/>
    </xf>
    <xf numFmtId="176" fontId="3" fillId="0" borderId="2" xfId="0" applyNumberFormat="1" applyFont="1" applyBorder="1" applyAlignment="1">
      <alignment horizontal="center" vertical="center"/>
    </xf>
    <xf numFmtId="176" fontId="3" fillId="5" borderId="1" xfId="0" applyNumberFormat="1" applyFont="1" applyFill="1" applyBorder="1" applyAlignment="1">
      <alignment horizontal="center" vertical="center"/>
    </xf>
    <xf numFmtId="176" fontId="3" fillId="0" borderId="30" xfId="0" applyNumberFormat="1" applyFont="1" applyBorder="1" applyAlignment="1">
      <alignment horizontal="center" vertical="center"/>
    </xf>
    <xf numFmtId="179" fontId="7" fillId="0" borderId="0" xfId="0" applyNumberFormat="1" applyFont="1" applyAlignment="1">
      <alignment horizontal="center" vertical="center"/>
    </xf>
    <xf numFmtId="0" fontId="7" fillId="0" borderId="3" xfId="0" applyFont="1" applyBorder="1" applyAlignment="1">
      <alignment horizontal="left" vertical="center"/>
    </xf>
    <xf numFmtId="0" fontId="5" fillId="0" borderId="9" xfId="0" applyFont="1" applyBorder="1">
      <alignment vertical="center"/>
    </xf>
    <xf numFmtId="0" fontId="5" fillId="0" borderId="9" xfId="0" applyFont="1" applyBorder="1" applyAlignment="1">
      <alignment horizontal="center" vertical="center"/>
    </xf>
    <xf numFmtId="179" fontId="3" fillId="0" borderId="1" xfId="0" applyNumberFormat="1" applyFont="1" applyBorder="1" applyAlignment="1">
      <alignment horizontal="center" vertical="center"/>
    </xf>
    <xf numFmtId="179" fontId="7" fillId="0" borderId="3" xfId="0" applyNumberFormat="1" applyFont="1" applyBorder="1" applyAlignment="1">
      <alignment horizontal="center" vertical="center"/>
    </xf>
    <xf numFmtId="176" fontId="8" fillId="0" borderId="0" xfId="0" applyNumberFormat="1" applyFont="1">
      <alignment vertical="center"/>
    </xf>
    <xf numFmtId="176" fontId="10" fillId="0" borderId="0" xfId="1" applyNumberFormat="1" applyFont="1" applyAlignment="1">
      <alignment vertical="center" wrapText="1"/>
    </xf>
    <xf numFmtId="176" fontId="8" fillId="0" borderId="0" xfId="0" applyNumberFormat="1" applyFont="1" applyAlignment="1">
      <alignment vertical="center" wrapText="1"/>
    </xf>
    <xf numFmtId="0" fontId="4" fillId="0" borderId="0" xfId="0" applyFont="1" applyAlignment="1">
      <alignment horizontal="center" vertical="center" wrapText="1"/>
    </xf>
    <xf numFmtId="176" fontId="3" fillId="0" borderId="2" xfId="0" applyNumberFormat="1" applyFont="1" applyBorder="1" applyAlignment="1">
      <alignment horizontal="center" vertical="center"/>
    </xf>
    <xf numFmtId="0" fontId="3" fillId="0" borderId="2" xfId="0" applyFont="1" applyBorder="1" applyAlignment="1">
      <alignment horizontal="left" vertical="center"/>
    </xf>
    <xf numFmtId="0" fontId="3" fillId="0" borderId="7" xfId="0" applyFont="1" applyBorder="1" applyAlignment="1">
      <alignment horizontal="center" vertical="center"/>
    </xf>
    <xf numFmtId="0" fontId="3" fillId="0" borderId="2" xfId="0" applyFont="1" applyBorder="1" applyAlignment="1">
      <alignment horizontal="center" vertical="center"/>
    </xf>
    <xf numFmtId="0" fontId="3" fillId="0" borderId="8" xfId="0" applyFont="1" applyBorder="1" applyAlignment="1">
      <alignment horizontal="center" vertical="center"/>
    </xf>
    <xf numFmtId="176" fontId="3" fillId="0" borderId="3" xfId="0" applyNumberFormat="1" applyFont="1" applyBorder="1" applyAlignment="1">
      <alignment horizontal="center" vertical="center"/>
    </xf>
    <xf numFmtId="0" fontId="3" fillId="0" borderId="1" xfId="0" applyFont="1" applyBorder="1" applyAlignment="1">
      <alignment horizontal="center" vertical="center"/>
    </xf>
    <xf numFmtId="176" fontId="3" fillId="0" borderId="28" xfId="0" applyNumberFormat="1" applyFont="1" applyBorder="1" applyAlignment="1">
      <alignment horizontal="center" vertical="center"/>
    </xf>
    <xf numFmtId="176" fontId="3" fillId="0" borderId="24" xfId="0" applyNumberFormat="1" applyFont="1" applyBorder="1" applyAlignment="1">
      <alignment horizontal="center" vertical="center"/>
    </xf>
    <xf numFmtId="0" fontId="3" fillId="0" borderId="28" xfId="0" applyFont="1" applyBorder="1" applyAlignment="1">
      <alignment horizontal="center" vertical="center"/>
    </xf>
    <xf numFmtId="0" fontId="3" fillId="0" borderId="24"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23" xfId="0" applyFont="1" applyBorder="1" applyAlignment="1">
      <alignment horizontal="center" vertical="center"/>
    </xf>
    <xf numFmtId="176" fontId="3" fillId="0" borderId="29" xfId="0" applyNumberFormat="1" applyFont="1" applyBorder="1" applyAlignment="1">
      <alignment horizontal="center" vertical="center"/>
    </xf>
    <xf numFmtId="0" fontId="3" fillId="0" borderId="29" xfId="0" applyFont="1" applyBorder="1" applyAlignment="1">
      <alignment horizontal="center" vertical="center"/>
    </xf>
    <xf numFmtId="176" fontId="3" fillId="0" borderId="1" xfId="0" applyNumberFormat="1" applyFont="1" applyBorder="1" applyAlignment="1">
      <alignment horizontal="center" vertical="center"/>
    </xf>
    <xf numFmtId="176" fontId="3" fillId="0" borderId="23" xfId="0" applyNumberFormat="1" applyFont="1" applyBorder="1" applyAlignment="1">
      <alignment horizontal="center" vertical="center"/>
    </xf>
  </cellXfs>
  <cellStyles count="2">
    <cellStyle name="ハイパーリンク" xfId="1" builtinId="8"/>
    <cellStyle name="標準" xfId="0" builtinId="0"/>
  </cellStyles>
  <dxfs count="5">
    <dxf>
      <border>
        <left style="thin">
          <color auto="1"/>
        </left>
        <right style="thin">
          <color auto="1"/>
        </right>
        <vertical/>
        <horizontal/>
      </border>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gakudoubeya.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B9620-067D-4BDC-8F88-CD1F65B30759}">
  <dimension ref="A1:AM169"/>
  <sheetViews>
    <sheetView tabSelected="1" zoomScaleNormal="100" workbookViewId="0"/>
  </sheetViews>
  <sheetFormatPr defaultColWidth="9" defaultRowHeight="23.55" customHeight="1" x14ac:dyDescent="0.2"/>
  <cols>
    <col min="1" max="1" width="14.6640625" style="3" customWidth="1"/>
    <col min="2" max="3" width="4.77734375" style="1" customWidth="1"/>
    <col min="4" max="4" width="12.77734375" style="1" customWidth="1"/>
    <col min="5" max="5" width="8.77734375" style="3" customWidth="1"/>
    <col min="6" max="8" width="20.77734375" style="3" customWidth="1"/>
    <col min="9" max="9" width="10.77734375" style="3" customWidth="1"/>
    <col min="10" max="10" width="11.77734375" style="3" customWidth="1"/>
    <col min="11" max="11" width="18.77734375" style="3" customWidth="1"/>
    <col min="12" max="12" width="4.6640625" style="3" customWidth="1"/>
    <col min="13" max="13" width="27.88671875" style="19" bestFit="1" customWidth="1"/>
    <col min="14" max="14" width="30.77734375" style="17" customWidth="1"/>
    <col min="15" max="15" width="3.6640625" style="3" customWidth="1"/>
    <col min="16" max="16" width="12.5546875" style="3" bestFit="1" customWidth="1"/>
    <col min="17" max="17" width="7.88671875" style="3" bestFit="1" customWidth="1"/>
    <col min="18" max="18" width="6.77734375" style="3" bestFit="1" customWidth="1"/>
    <col min="19" max="19" width="36.88671875" style="3" customWidth="1"/>
    <col min="20" max="20" width="4.6640625" style="3" customWidth="1"/>
    <col min="21" max="21" width="4.88671875" style="3" bestFit="1" customWidth="1"/>
    <col min="22" max="23" width="7.77734375" style="3" customWidth="1"/>
    <col min="24" max="32" width="4.6640625" style="3" customWidth="1"/>
    <col min="33" max="34" width="3.6640625" style="3" customWidth="1"/>
    <col min="35" max="35" width="5.6640625" style="3" customWidth="1"/>
    <col min="36" max="39" width="5.6640625" style="1" customWidth="1"/>
    <col min="40" max="67" width="10.6640625" style="3" customWidth="1"/>
    <col min="68" max="16384" width="9" style="3"/>
  </cols>
  <sheetData>
    <row r="1" spans="2:39" ht="23.55" customHeight="1" x14ac:dyDescent="0.2">
      <c r="D1" s="30" t="s">
        <v>34</v>
      </c>
      <c r="E1" s="30" t="s">
        <v>33</v>
      </c>
      <c r="M1" s="3"/>
      <c r="N1" s="64"/>
    </row>
    <row r="2" spans="2:39" ht="23.55" customHeight="1" x14ac:dyDescent="0.2">
      <c r="D2" s="36">
        <v>2026</v>
      </c>
      <c r="E2" s="28">
        <v>4</v>
      </c>
      <c r="M2" s="3"/>
      <c r="N2" s="64"/>
    </row>
    <row r="3" spans="2:39" ht="23.55" customHeight="1" x14ac:dyDescent="0.2">
      <c r="D3" s="88"/>
      <c r="E3" s="89"/>
      <c r="M3" s="3"/>
      <c r="N3" s="64"/>
    </row>
    <row r="4" spans="2:39" ht="23.55" customHeight="1" x14ac:dyDescent="0.2">
      <c r="D4" s="66">
        <f>D2</f>
        <v>2026</v>
      </c>
      <c r="E4" s="86">
        <f>E2</f>
        <v>4</v>
      </c>
      <c r="F4" s="87" t="s">
        <v>38</v>
      </c>
      <c r="M4" s="3"/>
      <c r="N4" s="64"/>
      <c r="Y4" s="6"/>
      <c r="AC4" s="6"/>
      <c r="AG4" s="6"/>
      <c r="AJ4" s="3"/>
      <c r="AK4" s="3"/>
      <c r="AL4" s="3"/>
      <c r="AM4" s="3"/>
    </row>
    <row r="5" spans="2:39" s="13" customFormat="1" ht="23.55" customHeight="1" x14ac:dyDescent="0.2">
      <c r="B5" s="18" t="s">
        <v>17</v>
      </c>
      <c r="C5" s="4" t="s">
        <v>30</v>
      </c>
      <c r="D5" s="98" t="s">
        <v>37</v>
      </c>
      <c r="E5" s="99"/>
      <c r="F5" s="99"/>
      <c r="G5" s="99"/>
      <c r="H5" s="100"/>
      <c r="I5" s="7"/>
      <c r="J5" s="15" t="s">
        <v>19</v>
      </c>
      <c r="K5" s="18" t="s">
        <v>20</v>
      </c>
      <c r="L5" s="7"/>
      <c r="M5" s="4" t="s">
        <v>15</v>
      </c>
      <c r="N5" s="4" t="s">
        <v>16</v>
      </c>
      <c r="O5" s="3"/>
      <c r="P5" s="67">
        <f>D2</f>
        <v>2026</v>
      </c>
      <c r="Q5" s="90">
        <f>E2</f>
        <v>4</v>
      </c>
      <c r="R5" s="4" t="s">
        <v>23</v>
      </c>
      <c r="S5" s="19" t="s">
        <v>39</v>
      </c>
      <c r="T5" s="7"/>
      <c r="U5" s="15" t="s">
        <v>41</v>
      </c>
      <c r="V5" s="15" t="s">
        <v>42</v>
      </c>
      <c r="W5" s="15" t="s">
        <v>23</v>
      </c>
      <c r="X5" s="7"/>
      <c r="Y5" s="94" t="s">
        <v>43</v>
      </c>
      <c r="Z5" s="7"/>
      <c r="AA5" s="7"/>
      <c r="AB5" s="7"/>
      <c r="AC5" s="7"/>
      <c r="AD5" s="7"/>
      <c r="AE5" s="7"/>
      <c r="AF5" s="7"/>
      <c r="AG5" s="7"/>
      <c r="AI5" s="93" t="s">
        <v>44</v>
      </c>
    </row>
    <row r="6" spans="2:39" ht="23.55" customHeight="1" x14ac:dyDescent="0.2">
      <c r="B6" s="84">
        <f t="shared" ref="B6:B20" si="0">IF(V6="","",IF(V6&lt;10," "&amp;V6,V6))</f>
        <v>30</v>
      </c>
      <c r="C6" s="18" t="str">
        <f t="shared" ref="C6:C20" si="1">IF(W6="","",W6)</f>
        <v>木</v>
      </c>
      <c r="D6" s="65" t="str">
        <f t="shared" ref="D6:D20" si="2">IF(V6="","",IF(OR(COUNTIF($J$6:$K$73,V6),COUNTIF($J$6:$K$73,W6)),IFERROR(VLOOKUP(V6,$J$6:$K$73,2,0),VLOOKUP(W6,$J$6:$K$73,2,0)),S6))</f>
        <v/>
      </c>
      <c r="E6" s="68"/>
      <c r="F6" s="97"/>
      <c r="G6" s="97"/>
      <c r="H6" s="69"/>
      <c r="I6" s="7"/>
      <c r="J6" s="15" t="s">
        <v>24</v>
      </c>
      <c r="K6" s="4" t="s">
        <v>19</v>
      </c>
      <c r="L6" s="7"/>
      <c r="M6" s="27">
        <v>46023</v>
      </c>
      <c r="N6" s="17" t="s">
        <v>0</v>
      </c>
      <c r="P6" s="18">
        <f>DATE($P$5,$Q$5,1)</f>
        <v>46113</v>
      </c>
      <c r="Q6" s="18">
        <f>IF(MONTH(P6)&gt;$Q$5,"",EOMONTH(P6,0))</f>
        <v>46142</v>
      </c>
      <c r="R6" s="4" t="str">
        <f>IF(Q6="","",CHOOSE(WEEKDAY(Q6,1),"日","月","火","水","木","金","土"))</f>
        <v>木</v>
      </c>
      <c r="S6" s="19" t="str">
        <f>IFERROR(IF(COUNTIF($J$6:$J$37,DAY(Q6)),VLOOKUP(DAY(Q6),$J$6:$K$37,2,0),IF(COUNTIF($J$6:$J$37,R6),VLOOKUP(R6,$J$6:$K$37,2,0),VLOOKUP(Q6,M$6:N$1048576,2,0))),"")</f>
        <v/>
      </c>
      <c r="T6" s="7"/>
      <c r="U6" s="15">
        <f t="shared" ref="U6:U20" si="3">IFERROR(RANK(V6,$V$6:$V$20,1),"")</f>
        <v>15</v>
      </c>
      <c r="V6" s="84">
        <f t="shared" ref="V6:V20" si="4">IFERROR(DAY(Q6),"")</f>
        <v>30</v>
      </c>
      <c r="W6" s="18" t="str">
        <f t="shared" ref="W6:W20" si="5">R6</f>
        <v>木</v>
      </c>
      <c r="X6" s="7"/>
      <c r="Y6" s="94">
        <v>46017</v>
      </c>
      <c r="Z6" s="7"/>
      <c r="AA6" s="7"/>
      <c r="AB6" s="7"/>
      <c r="AC6" s="7"/>
      <c r="AD6" s="7"/>
      <c r="AE6" s="7"/>
      <c r="AF6" s="7"/>
      <c r="AG6" s="20"/>
      <c r="AJ6" s="3"/>
      <c r="AL6" s="3"/>
      <c r="AM6" s="3"/>
    </row>
    <row r="7" spans="2:39" ht="23.55" customHeight="1" x14ac:dyDescent="0.2">
      <c r="B7" s="84">
        <f t="shared" si="0"/>
        <v>29</v>
      </c>
      <c r="C7" s="18" t="str">
        <f t="shared" si="1"/>
        <v>水</v>
      </c>
      <c r="D7" s="65" t="str">
        <f t="shared" si="2"/>
        <v>昭和の日</v>
      </c>
      <c r="E7" s="68"/>
      <c r="F7" s="97"/>
      <c r="G7" s="97"/>
      <c r="H7" s="70"/>
      <c r="I7" s="23"/>
      <c r="J7" s="24"/>
      <c r="K7" s="4"/>
      <c r="L7" s="23"/>
      <c r="M7" s="27">
        <v>46034</v>
      </c>
      <c r="N7" s="17" t="s">
        <v>1</v>
      </c>
      <c r="P7" s="18">
        <f>P6+1</f>
        <v>46114</v>
      </c>
      <c r="Q7" s="18">
        <f>IF(MONTH(P7)&gt;$Q$5,"",Q6-1)</f>
        <v>46141</v>
      </c>
      <c r="R7" s="4" t="str">
        <f t="shared" ref="R7:R36" si="6">IF(Q7="","",CHOOSE(WEEKDAY(Q7,1),"日","月","火","水","木","金","土"))</f>
        <v>水</v>
      </c>
      <c r="S7" s="19" t="str">
        <f t="shared" ref="S7:S36" si="7">IFERROR(IF(COUNTIF($J$6:$J$37,DAY(Q7)),VLOOKUP(DAY(Q7),$J$6:$K$37,2,0),IF(COUNTIF($J$6:$J$37,R7),VLOOKUP(R7,$J$6:$K$37,2,0),VLOOKUP(Q7,M$6:N$1048576,2,0))),"")</f>
        <v>昭和の日</v>
      </c>
      <c r="T7" s="23"/>
      <c r="U7" s="15">
        <f t="shared" si="3"/>
        <v>14</v>
      </c>
      <c r="V7" s="84">
        <f t="shared" si="4"/>
        <v>29</v>
      </c>
      <c r="W7" s="18" t="str">
        <f t="shared" si="5"/>
        <v>水</v>
      </c>
      <c r="X7" s="23"/>
      <c r="Y7" s="95"/>
      <c r="Z7" s="23"/>
      <c r="AA7" s="23"/>
      <c r="AB7" s="23"/>
      <c r="AC7" s="23"/>
      <c r="AD7" s="23"/>
      <c r="AE7" s="23"/>
      <c r="AF7" s="23"/>
      <c r="AG7" s="23"/>
      <c r="AH7" s="23"/>
      <c r="AI7" s="23"/>
      <c r="AJ7" s="23"/>
      <c r="AK7" s="23"/>
      <c r="AL7" s="3"/>
      <c r="AM7" s="3"/>
    </row>
    <row r="8" spans="2:39" ht="23.55" customHeight="1" x14ac:dyDescent="0.2">
      <c r="B8" s="84">
        <f t="shared" si="0"/>
        <v>28</v>
      </c>
      <c r="C8" s="18" t="str">
        <f t="shared" si="1"/>
        <v>火</v>
      </c>
      <c r="D8" s="65" t="str">
        <f t="shared" si="2"/>
        <v/>
      </c>
      <c r="E8" s="68"/>
      <c r="F8" s="97"/>
      <c r="G8" s="97"/>
      <c r="H8" s="70"/>
      <c r="I8" s="23"/>
      <c r="J8" s="24"/>
      <c r="K8" s="4"/>
      <c r="L8" s="23"/>
      <c r="M8" s="27">
        <v>46064</v>
      </c>
      <c r="N8" s="17" t="s">
        <v>2</v>
      </c>
      <c r="P8" s="18">
        <f t="shared" ref="P8:P16" si="8">P7+1</f>
        <v>46115</v>
      </c>
      <c r="Q8" s="18">
        <f t="shared" ref="Q8:Q36" si="9">IF(MONTH(P8)&gt;$Q$5,"",Q7-1)</f>
        <v>46140</v>
      </c>
      <c r="R8" s="4" t="str">
        <f t="shared" si="6"/>
        <v>火</v>
      </c>
      <c r="S8" s="19" t="str">
        <f t="shared" si="7"/>
        <v/>
      </c>
      <c r="T8" s="23"/>
      <c r="U8" s="15">
        <f t="shared" si="3"/>
        <v>13</v>
      </c>
      <c r="V8" s="84">
        <f t="shared" si="4"/>
        <v>28</v>
      </c>
      <c r="W8" s="18" t="str">
        <f t="shared" si="5"/>
        <v>火</v>
      </c>
      <c r="X8" s="23"/>
      <c r="Y8" s="23"/>
      <c r="Z8" s="23"/>
      <c r="AA8" s="23"/>
      <c r="AB8" s="23"/>
      <c r="AC8" s="23"/>
      <c r="AD8" s="23"/>
      <c r="AE8" s="23"/>
      <c r="AF8" s="23"/>
      <c r="AG8" s="23"/>
      <c r="AH8" s="23"/>
      <c r="AI8" s="23"/>
      <c r="AJ8" s="23"/>
      <c r="AK8" s="23"/>
      <c r="AL8" s="3"/>
      <c r="AM8" s="3"/>
    </row>
    <row r="9" spans="2:39" ht="23.55" customHeight="1" x14ac:dyDescent="0.2">
      <c r="B9" s="84">
        <f t="shared" si="0"/>
        <v>27</v>
      </c>
      <c r="C9" s="18" t="str">
        <f t="shared" si="1"/>
        <v>月</v>
      </c>
      <c r="D9" s="65" t="str">
        <f t="shared" si="2"/>
        <v/>
      </c>
      <c r="E9" s="68"/>
      <c r="F9" s="97"/>
      <c r="G9" s="97"/>
      <c r="H9" s="70"/>
      <c r="I9" s="23"/>
      <c r="J9" s="24"/>
      <c r="K9" s="4"/>
      <c r="L9" s="23"/>
      <c r="M9" s="27">
        <v>46076</v>
      </c>
      <c r="N9" s="17" t="s">
        <v>14</v>
      </c>
      <c r="P9" s="18">
        <f t="shared" si="8"/>
        <v>46116</v>
      </c>
      <c r="Q9" s="18">
        <f t="shared" si="9"/>
        <v>46139</v>
      </c>
      <c r="R9" s="4" t="str">
        <f t="shared" si="6"/>
        <v>月</v>
      </c>
      <c r="S9" s="19" t="str">
        <f t="shared" si="7"/>
        <v/>
      </c>
      <c r="T9" s="23"/>
      <c r="U9" s="15">
        <f t="shared" si="3"/>
        <v>12</v>
      </c>
      <c r="V9" s="84">
        <f t="shared" si="4"/>
        <v>27</v>
      </c>
      <c r="W9" s="18" t="str">
        <f t="shared" si="5"/>
        <v>月</v>
      </c>
      <c r="X9" s="23"/>
      <c r="Y9" s="23"/>
      <c r="Z9" s="23"/>
      <c r="AA9" s="23"/>
      <c r="AB9" s="23"/>
      <c r="AC9" s="23"/>
      <c r="AD9" s="23"/>
      <c r="AE9" s="23"/>
      <c r="AF9" s="23"/>
      <c r="AG9" s="23"/>
      <c r="AH9" s="23"/>
      <c r="AI9" s="23"/>
      <c r="AJ9" s="23"/>
      <c r="AK9" s="23"/>
      <c r="AL9" s="3"/>
      <c r="AM9" s="3"/>
    </row>
    <row r="10" spans="2:39" ht="23.55" customHeight="1" x14ac:dyDescent="0.2">
      <c r="B10" s="84">
        <f t="shared" si="0"/>
        <v>26</v>
      </c>
      <c r="C10" s="18" t="str">
        <f t="shared" si="1"/>
        <v>日</v>
      </c>
      <c r="D10" s="65" t="str">
        <f t="shared" si="2"/>
        <v>休日</v>
      </c>
      <c r="E10" s="68"/>
      <c r="F10" s="97"/>
      <c r="G10" s="97"/>
      <c r="H10" s="70"/>
      <c r="I10" s="23"/>
      <c r="J10" s="24"/>
      <c r="K10" s="4"/>
      <c r="L10" s="23"/>
      <c r="M10" s="27">
        <v>46101</v>
      </c>
      <c r="N10" s="17" t="s">
        <v>3</v>
      </c>
      <c r="P10" s="18">
        <f t="shared" si="8"/>
        <v>46117</v>
      </c>
      <c r="Q10" s="18">
        <f t="shared" si="9"/>
        <v>46138</v>
      </c>
      <c r="R10" s="4" t="str">
        <f t="shared" si="6"/>
        <v>日</v>
      </c>
      <c r="S10" s="19" t="str">
        <f t="shared" si="7"/>
        <v>休日</v>
      </c>
      <c r="T10" s="23"/>
      <c r="U10" s="15">
        <f t="shared" si="3"/>
        <v>11</v>
      </c>
      <c r="V10" s="84">
        <f t="shared" si="4"/>
        <v>26</v>
      </c>
      <c r="W10" s="18" t="str">
        <f t="shared" si="5"/>
        <v>日</v>
      </c>
      <c r="X10" s="23"/>
      <c r="Y10" s="23"/>
      <c r="Z10" s="23"/>
      <c r="AA10" s="23"/>
      <c r="AB10" s="23"/>
      <c r="AC10" s="23"/>
      <c r="AD10" s="23"/>
      <c r="AE10" s="23"/>
      <c r="AF10" s="23"/>
      <c r="AG10" s="23"/>
      <c r="AH10" s="23"/>
      <c r="AI10" s="23"/>
      <c r="AJ10" s="23"/>
      <c r="AK10" s="23"/>
      <c r="AL10" s="3"/>
      <c r="AM10" s="3"/>
    </row>
    <row r="11" spans="2:39" ht="23.55" customHeight="1" x14ac:dyDescent="0.2">
      <c r="B11" s="84">
        <f t="shared" si="0"/>
        <v>25</v>
      </c>
      <c r="C11" s="18" t="str">
        <f t="shared" si="1"/>
        <v>土</v>
      </c>
      <c r="D11" s="65" t="str">
        <f t="shared" si="2"/>
        <v/>
      </c>
      <c r="E11" s="68"/>
      <c r="F11" s="97"/>
      <c r="G11" s="97"/>
      <c r="H11" s="70"/>
      <c r="I11" s="23"/>
      <c r="J11" s="24"/>
      <c r="K11" s="4"/>
      <c r="L11" s="23"/>
      <c r="M11" s="27">
        <v>46141</v>
      </c>
      <c r="N11" s="17" t="s">
        <v>4</v>
      </c>
      <c r="P11" s="18">
        <f t="shared" si="8"/>
        <v>46118</v>
      </c>
      <c r="Q11" s="18">
        <f t="shared" si="9"/>
        <v>46137</v>
      </c>
      <c r="R11" s="4" t="str">
        <f t="shared" si="6"/>
        <v>土</v>
      </c>
      <c r="S11" s="19" t="str">
        <f t="shared" si="7"/>
        <v/>
      </c>
      <c r="T11" s="23"/>
      <c r="U11" s="15">
        <f t="shared" si="3"/>
        <v>10</v>
      </c>
      <c r="V11" s="84">
        <f t="shared" si="4"/>
        <v>25</v>
      </c>
      <c r="W11" s="18" t="str">
        <f t="shared" si="5"/>
        <v>土</v>
      </c>
      <c r="X11" s="23"/>
      <c r="Y11" s="23"/>
      <c r="Z11" s="23"/>
      <c r="AA11" s="23"/>
      <c r="AB11" s="23"/>
      <c r="AC11" s="23"/>
      <c r="AD11" s="23"/>
      <c r="AE11" s="23"/>
      <c r="AF11" s="23"/>
      <c r="AG11" s="23"/>
      <c r="AH11" s="23"/>
      <c r="AI11" s="23"/>
      <c r="AJ11" s="23"/>
      <c r="AK11" s="23"/>
      <c r="AL11" s="3"/>
      <c r="AM11" s="3"/>
    </row>
    <row r="12" spans="2:39" ht="23.55" customHeight="1" x14ac:dyDescent="0.2">
      <c r="B12" s="84">
        <f t="shared" si="0"/>
        <v>24</v>
      </c>
      <c r="C12" s="18" t="str">
        <f t="shared" si="1"/>
        <v>金</v>
      </c>
      <c r="D12" s="65" t="str">
        <f t="shared" si="2"/>
        <v/>
      </c>
      <c r="E12" s="68"/>
      <c r="F12" s="97"/>
      <c r="G12" s="97"/>
      <c r="H12" s="70"/>
      <c r="I12" s="23"/>
      <c r="J12" s="24"/>
      <c r="K12" s="4"/>
      <c r="L12" s="23"/>
      <c r="M12" s="27">
        <v>46145</v>
      </c>
      <c r="N12" s="17" t="s">
        <v>5</v>
      </c>
      <c r="P12" s="18">
        <f t="shared" si="8"/>
        <v>46119</v>
      </c>
      <c r="Q12" s="18">
        <f t="shared" si="9"/>
        <v>46136</v>
      </c>
      <c r="R12" s="4" t="str">
        <f t="shared" si="6"/>
        <v>金</v>
      </c>
      <c r="S12" s="19" t="str">
        <f t="shared" si="7"/>
        <v/>
      </c>
      <c r="T12" s="23"/>
      <c r="U12" s="15">
        <f t="shared" si="3"/>
        <v>9</v>
      </c>
      <c r="V12" s="84">
        <f t="shared" si="4"/>
        <v>24</v>
      </c>
      <c r="W12" s="18" t="str">
        <f t="shared" si="5"/>
        <v>金</v>
      </c>
      <c r="X12" s="23"/>
      <c r="Y12" s="23"/>
      <c r="Z12" s="23"/>
      <c r="AA12" s="23"/>
      <c r="AB12" s="23"/>
      <c r="AC12" s="23"/>
      <c r="AD12" s="23"/>
      <c r="AE12" s="23"/>
      <c r="AF12" s="23"/>
      <c r="AG12" s="23"/>
      <c r="AH12" s="23"/>
      <c r="AI12" s="23"/>
      <c r="AJ12" s="23"/>
      <c r="AK12" s="23"/>
      <c r="AL12" s="3"/>
      <c r="AM12" s="3"/>
    </row>
    <row r="13" spans="2:39" ht="23.55" customHeight="1" x14ac:dyDescent="0.2">
      <c r="B13" s="84">
        <f t="shared" si="0"/>
        <v>23</v>
      </c>
      <c r="C13" s="18" t="str">
        <f t="shared" si="1"/>
        <v>木</v>
      </c>
      <c r="D13" s="65" t="str">
        <f t="shared" si="2"/>
        <v/>
      </c>
      <c r="E13" s="68"/>
      <c r="F13" s="97"/>
      <c r="G13" s="97"/>
      <c r="H13" s="70"/>
      <c r="I13" s="23"/>
      <c r="J13" s="24"/>
      <c r="K13" s="4"/>
      <c r="L13" s="23"/>
      <c r="M13" s="27">
        <v>46146</v>
      </c>
      <c r="N13" s="17" t="s">
        <v>6</v>
      </c>
      <c r="P13" s="18">
        <f t="shared" si="8"/>
        <v>46120</v>
      </c>
      <c r="Q13" s="18">
        <f t="shared" si="9"/>
        <v>46135</v>
      </c>
      <c r="R13" s="4" t="str">
        <f t="shared" si="6"/>
        <v>木</v>
      </c>
      <c r="S13" s="19" t="str">
        <f t="shared" si="7"/>
        <v/>
      </c>
      <c r="T13" s="23"/>
      <c r="U13" s="15">
        <f t="shared" si="3"/>
        <v>8</v>
      </c>
      <c r="V13" s="84">
        <f t="shared" si="4"/>
        <v>23</v>
      </c>
      <c r="W13" s="18" t="str">
        <f t="shared" si="5"/>
        <v>木</v>
      </c>
      <c r="X13" s="23"/>
      <c r="Y13" s="23"/>
      <c r="Z13" s="23"/>
      <c r="AA13" s="23"/>
      <c r="AB13" s="23"/>
      <c r="AC13" s="23"/>
      <c r="AD13" s="23"/>
      <c r="AE13" s="23"/>
      <c r="AF13" s="23"/>
      <c r="AG13" s="23"/>
      <c r="AH13" s="23"/>
      <c r="AI13" s="23"/>
      <c r="AJ13" s="23"/>
      <c r="AK13" s="23"/>
      <c r="AL13" s="3"/>
      <c r="AM13" s="3"/>
    </row>
    <row r="14" spans="2:39" ht="23.55" customHeight="1" x14ac:dyDescent="0.2">
      <c r="B14" s="84">
        <f t="shared" si="0"/>
        <v>22</v>
      </c>
      <c r="C14" s="18" t="str">
        <f t="shared" si="1"/>
        <v>水</v>
      </c>
      <c r="D14" s="65" t="str">
        <f t="shared" si="2"/>
        <v/>
      </c>
      <c r="E14" s="68"/>
      <c r="F14" s="97"/>
      <c r="G14" s="97"/>
      <c r="H14" s="70"/>
      <c r="I14" s="23"/>
      <c r="J14" s="24"/>
      <c r="K14" s="4"/>
      <c r="L14" s="23"/>
      <c r="M14" s="27">
        <v>46147</v>
      </c>
      <c r="N14" s="17" t="s">
        <v>8</v>
      </c>
      <c r="P14" s="18">
        <f t="shared" si="8"/>
        <v>46121</v>
      </c>
      <c r="Q14" s="18">
        <f t="shared" si="9"/>
        <v>46134</v>
      </c>
      <c r="R14" s="4" t="str">
        <f t="shared" si="6"/>
        <v>水</v>
      </c>
      <c r="S14" s="19" t="str">
        <f t="shared" si="7"/>
        <v/>
      </c>
      <c r="T14" s="23"/>
      <c r="U14" s="15">
        <f t="shared" si="3"/>
        <v>7</v>
      </c>
      <c r="V14" s="84">
        <f t="shared" si="4"/>
        <v>22</v>
      </c>
      <c r="W14" s="18" t="str">
        <f t="shared" si="5"/>
        <v>水</v>
      </c>
      <c r="X14" s="23"/>
      <c r="Y14" s="23"/>
      <c r="Z14" s="23"/>
      <c r="AA14" s="23"/>
      <c r="AB14" s="23"/>
      <c r="AC14" s="23"/>
      <c r="AD14" s="23"/>
      <c r="AE14" s="23"/>
      <c r="AF14" s="23"/>
      <c r="AG14" s="23"/>
      <c r="AH14" s="23"/>
      <c r="AI14" s="23"/>
      <c r="AJ14" s="23"/>
      <c r="AK14" s="23"/>
      <c r="AL14" s="3"/>
      <c r="AM14" s="3"/>
    </row>
    <row r="15" spans="2:39" ht="23.55" customHeight="1" x14ac:dyDescent="0.2">
      <c r="B15" s="84">
        <f t="shared" si="0"/>
        <v>21</v>
      </c>
      <c r="C15" s="18" t="str">
        <f t="shared" si="1"/>
        <v>火</v>
      </c>
      <c r="D15" s="65" t="str">
        <f t="shared" si="2"/>
        <v/>
      </c>
      <c r="E15" s="68"/>
      <c r="F15" s="97"/>
      <c r="G15" s="97"/>
      <c r="H15" s="70"/>
      <c r="I15" s="23"/>
      <c r="J15" s="24"/>
      <c r="K15" s="4"/>
      <c r="L15" s="23"/>
      <c r="M15" s="27">
        <v>46148</v>
      </c>
      <c r="N15" s="17" t="s">
        <v>7</v>
      </c>
      <c r="P15" s="18">
        <f t="shared" si="8"/>
        <v>46122</v>
      </c>
      <c r="Q15" s="18">
        <f t="shared" si="9"/>
        <v>46133</v>
      </c>
      <c r="R15" s="4" t="str">
        <f t="shared" si="6"/>
        <v>火</v>
      </c>
      <c r="S15" s="19" t="str">
        <f t="shared" si="7"/>
        <v/>
      </c>
      <c r="T15" s="23"/>
      <c r="U15" s="15">
        <f t="shared" si="3"/>
        <v>6</v>
      </c>
      <c r="V15" s="84">
        <f t="shared" si="4"/>
        <v>21</v>
      </c>
      <c r="W15" s="18" t="str">
        <f t="shared" si="5"/>
        <v>火</v>
      </c>
      <c r="X15" s="23"/>
      <c r="Y15" s="23"/>
      <c r="Z15" s="23"/>
      <c r="AA15" s="23"/>
      <c r="AB15" s="23"/>
      <c r="AC15" s="23"/>
      <c r="AD15" s="23"/>
      <c r="AE15" s="23"/>
      <c r="AF15" s="23"/>
      <c r="AG15" s="23"/>
      <c r="AH15" s="23"/>
      <c r="AI15" s="23"/>
      <c r="AJ15" s="23"/>
      <c r="AK15" s="23"/>
      <c r="AL15" s="3"/>
      <c r="AM15" s="3"/>
    </row>
    <row r="16" spans="2:39" ht="23.55" customHeight="1" x14ac:dyDescent="0.2">
      <c r="B16" s="84">
        <f t="shared" si="0"/>
        <v>20</v>
      </c>
      <c r="C16" s="18" t="str">
        <f t="shared" si="1"/>
        <v>月</v>
      </c>
      <c r="D16" s="65" t="str">
        <f t="shared" si="2"/>
        <v/>
      </c>
      <c r="E16" s="68"/>
      <c r="F16" s="97"/>
      <c r="G16" s="97"/>
      <c r="H16" s="70"/>
      <c r="I16" s="23"/>
      <c r="J16" s="24"/>
      <c r="K16" s="4"/>
      <c r="L16" s="23"/>
      <c r="M16" s="27">
        <v>46223</v>
      </c>
      <c r="N16" s="17" t="s">
        <v>9</v>
      </c>
      <c r="P16" s="18">
        <f t="shared" si="8"/>
        <v>46123</v>
      </c>
      <c r="Q16" s="18">
        <f t="shared" si="9"/>
        <v>46132</v>
      </c>
      <c r="R16" s="4" t="str">
        <f t="shared" si="6"/>
        <v>月</v>
      </c>
      <c r="S16" s="19" t="str">
        <f t="shared" si="7"/>
        <v/>
      </c>
      <c r="T16" s="23"/>
      <c r="U16" s="15">
        <f t="shared" si="3"/>
        <v>5</v>
      </c>
      <c r="V16" s="84">
        <f t="shared" si="4"/>
        <v>20</v>
      </c>
      <c r="W16" s="18" t="str">
        <f t="shared" si="5"/>
        <v>月</v>
      </c>
      <c r="X16" s="23"/>
      <c r="Y16" s="23"/>
      <c r="Z16" s="23"/>
      <c r="AA16" s="23"/>
      <c r="AB16" s="23"/>
      <c r="AC16" s="23"/>
      <c r="AD16" s="23"/>
      <c r="AE16" s="23"/>
      <c r="AF16" s="23"/>
      <c r="AG16" s="23"/>
      <c r="AH16" s="23"/>
      <c r="AI16" s="23"/>
      <c r="AJ16" s="23"/>
      <c r="AK16" s="23"/>
      <c r="AL16" s="3"/>
      <c r="AM16" s="3"/>
    </row>
    <row r="17" spans="1:39" ht="23.55" customHeight="1" x14ac:dyDescent="0.2">
      <c r="B17" s="84">
        <f t="shared" si="0"/>
        <v>19</v>
      </c>
      <c r="C17" s="18" t="str">
        <f t="shared" si="1"/>
        <v>日</v>
      </c>
      <c r="D17" s="65" t="str">
        <f t="shared" si="2"/>
        <v>休日</v>
      </c>
      <c r="E17" s="68"/>
      <c r="F17" s="97"/>
      <c r="G17" s="97"/>
      <c r="H17" s="70"/>
      <c r="I17" s="23"/>
      <c r="J17" s="24"/>
      <c r="K17" s="4"/>
      <c r="L17" s="23"/>
      <c r="M17" s="27">
        <v>46245</v>
      </c>
      <c r="N17" s="17" t="s">
        <v>18</v>
      </c>
      <c r="P17" s="18">
        <f>P16+1</f>
        <v>46124</v>
      </c>
      <c r="Q17" s="18">
        <f t="shared" si="9"/>
        <v>46131</v>
      </c>
      <c r="R17" s="4" t="str">
        <f t="shared" si="6"/>
        <v>日</v>
      </c>
      <c r="S17" s="19" t="str">
        <f t="shared" si="7"/>
        <v>休日</v>
      </c>
      <c r="T17" s="23"/>
      <c r="U17" s="15">
        <f t="shared" si="3"/>
        <v>4</v>
      </c>
      <c r="V17" s="84">
        <f t="shared" si="4"/>
        <v>19</v>
      </c>
      <c r="W17" s="18" t="str">
        <f t="shared" si="5"/>
        <v>日</v>
      </c>
      <c r="X17" s="23"/>
      <c r="Y17" s="23"/>
      <c r="Z17" s="23"/>
      <c r="AA17" s="23"/>
      <c r="AB17" s="23"/>
      <c r="AC17" s="23"/>
      <c r="AD17" s="23"/>
      <c r="AE17" s="23"/>
      <c r="AF17" s="23"/>
      <c r="AG17" s="23"/>
      <c r="AH17" s="23"/>
      <c r="AI17" s="23"/>
      <c r="AJ17" s="23"/>
      <c r="AK17" s="23"/>
      <c r="AL17" s="3"/>
      <c r="AM17" s="3"/>
    </row>
    <row r="18" spans="1:39" ht="23.55" customHeight="1" x14ac:dyDescent="0.2">
      <c r="B18" s="84">
        <f t="shared" si="0"/>
        <v>18</v>
      </c>
      <c r="C18" s="18" t="str">
        <f t="shared" si="1"/>
        <v>土</v>
      </c>
      <c r="D18" s="65" t="str">
        <f t="shared" si="2"/>
        <v/>
      </c>
      <c r="E18" s="68"/>
      <c r="F18" s="97"/>
      <c r="G18" s="97"/>
      <c r="H18" s="70"/>
      <c r="I18" s="23"/>
      <c r="J18" s="24"/>
      <c r="K18" s="4"/>
      <c r="L18" s="23"/>
      <c r="M18" s="27">
        <v>46286</v>
      </c>
      <c r="N18" s="17" t="s">
        <v>10</v>
      </c>
      <c r="P18" s="18">
        <f t="shared" ref="P18:P25" si="10">P17+1</f>
        <v>46125</v>
      </c>
      <c r="Q18" s="18">
        <f t="shared" si="9"/>
        <v>46130</v>
      </c>
      <c r="R18" s="4" t="str">
        <f t="shared" si="6"/>
        <v>土</v>
      </c>
      <c r="S18" s="19" t="str">
        <f t="shared" si="7"/>
        <v/>
      </c>
      <c r="T18" s="23"/>
      <c r="U18" s="15">
        <f t="shared" si="3"/>
        <v>3</v>
      </c>
      <c r="V18" s="84">
        <f t="shared" si="4"/>
        <v>18</v>
      </c>
      <c r="W18" s="18" t="str">
        <f t="shared" si="5"/>
        <v>土</v>
      </c>
      <c r="X18" s="23"/>
      <c r="Y18" s="23"/>
      <c r="Z18" s="23"/>
      <c r="AA18" s="23"/>
      <c r="AB18" s="23"/>
      <c r="AC18" s="23"/>
      <c r="AD18" s="23"/>
      <c r="AE18" s="23"/>
      <c r="AF18" s="23"/>
      <c r="AG18" s="23"/>
      <c r="AH18" s="23"/>
      <c r="AI18" s="23"/>
      <c r="AJ18" s="23"/>
      <c r="AK18" s="23"/>
      <c r="AL18" s="3"/>
      <c r="AM18" s="3"/>
    </row>
    <row r="19" spans="1:39" ht="23.55" customHeight="1" x14ac:dyDescent="0.2">
      <c r="B19" s="84">
        <f t="shared" si="0"/>
        <v>17</v>
      </c>
      <c r="C19" s="18" t="str">
        <f t="shared" si="1"/>
        <v>金</v>
      </c>
      <c r="D19" s="65" t="str">
        <f t="shared" si="2"/>
        <v/>
      </c>
      <c r="E19" s="68"/>
      <c r="F19" s="97"/>
      <c r="G19" s="97"/>
      <c r="H19" s="70"/>
      <c r="I19" s="23"/>
      <c r="J19" s="24"/>
      <c r="K19" s="4"/>
      <c r="L19" s="23"/>
      <c r="M19" s="27">
        <v>46288</v>
      </c>
      <c r="N19" s="17" t="s">
        <v>11</v>
      </c>
      <c r="P19" s="18">
        <f t="shared" si="10"/>
        <v>46126</v>
      </c>
      <c r="Q19" s="18">
        <f t="shared" si="9"/>
        <v>46129</v>
      </c>
      <c r="R19" s="4" t="str">
        <f t="shared" si="6"/>
        <v>金</v>
      </c>
      <c r="S19" s="19" t="str">
        <f t="shared" si="7"/>
        <v/>
      </c>
      <c r="T19" s="23"/>
      <c r="U19" s="15">
        <f t="shared" si="3"/>
        <v>2</v>
      </c>
      <c r="V19" s="84">
        <f t="shared" si="4"/>
        <v>17</v>
      </c>
      <c r="W19" s="18" t="str">
        <f t="shared" si="5"/>
        <v>金</v>
      </c>
      <c r="X19" s="23"/>
      <c r="Y19" s="23"/>
      <c r="Z19" s="23"/>
      <c r="AA19" s="23"/>
      <c r="AB19" s="23"/>
      <c r="AC19" s="23"/>
      <c r="AD19" s="23"/>
      <c r="AE19" s="23"/>
      <c r="AF19" s="23"/>
      <c r="AG19" s="23"/>
      <c r="AH19" s="23"/>
      <c r="AI19" s="23"/>
      <c r="AJ19" s="23"/>
      <c r="AK19" s="23"/>
      <c r="AL19" s="3"/>
      <c r="AM19" s="3"/>
    </row>
    <row r="20" spans="1:39" ht="23.55" customHeight="1" x14ac:dyDescent="0.2">
      <c r="B20" s="84">
        <f t="shared" si="0"/>
        <v>16</v>
      </c>
      <c r="C20" s="18" t="str">
        <f t="shared" si="1"/>
        <v>木</v>
      </c>
      <c r="D20" s="65" t="str">
        <f t="shared" si="2"/>
        <v/>
      </c>
      <c r="E20" s="68"/>
      <c r="F20" s="97"/>
      <c r="G20" s="97"/>
      <c r="H20" s="70"/>
      <c r="I20" s="23"/>
      <c r="J20" s="24"/>
      <c r="K20" s="4"/>
      <c r="L20" s="23"/>
      <c r="M20" s="27">
        <v>46307</v>
      </c>
      <c r="N20" s="17" t="s">
        <v>29</v>
      </c>
      <c r="P20" s="18">
        <f t="shared" si="10"/>
        <v>46127</v>
      </c>
      <c r="Q20" s="18">
        <f t="shared" si="9"/>
        <v>46128</v>
      </c>
      <c r="R20" s="4" t="str">
        <f t="shared" si="6"/>
        <v>木</v>
      </c>
      <c r="S20" s="19" t="str">
        <f t="shared" si="7"/>
        <v/>
      </c>
      <c r="T20" s="23"/>
      <c r="U20" s="15">
        <f t="shared" si="3"/>
        <v>1</v>
      </c>
      <c r="V20" s="84">
        <f t="shared" si="4"/>
        <v>16</v>
      </c>
      <c r="W20" s="18" t="str">
        <f t="shared" si="5"/>
        <v>木</v>
      </c>
      <c r="X20" s="23"/>
      <c r="Y20" s="23"/>
      <c r="Z20" s="23"/>
      <c r="AA20" s="23"/>
      <c r="AB20" s="23"/>
      <c r="AC20" s="23"/>
      <c r="AD20" s="23"/>
      <c r="AE20" s="23"/>
      <c r="AF20" s="23"/>
      <c r="AG20" s="23"/>
      <c r="AH20" s="23"/>
      <c r="AI20" s="23"/>
      <c r="AJ20" s="23"/>
      <c r="AK20" s="23"/>
      <c r="AL20" s="3"/>
      <c r="AM20" s="3"/>
    </row>
    <row r="21" spans="1:39" ht="23.55" customHeight="1" x14ac:dyDescent="0.2">
      <c r="A21" s="71"/>
      <c r="I21" s="23"/>
      <c r="J21" s="24"/>
      <c r="K21" s="4"/>
      <c r="L21" s="23"/>
      <c r="M21" s="27">
        <v>46329</v>
      </c>
      <c r="N21" s="17" t="s">
        <v>12</v>
      </c>
      <c r="P21" s="18">
        <f t="shared" si="10"/>
        <v>46128</v>
      </c>
      <c r="Q21" s="18">
        <f t="shared" si="9"/>
        <v>46127</v>
      </c>
      <c r="R21" s="4" t="str">
        <f t="shared" si="6"/>
        <v>水</v>
      </c>
      <c r="S21" s="19" t="str">
        <f t="shared" si="7"/>
        <v/>
      </c>
      <c r="T21" s="23"/>
      <c r="U21" s="23"/>
      <c r="V21" s="23"/>
      <c r="W21" s="23"/>
      <c r="X21" s="23"/>
      <c r="Y21" s="23"/>
      <c r="Z21" s="23"/>
      <c r="AA21" s="23"/>
      <c r="AB21" s="23"/>
      <c r="AC21" s="23"/>
      <c r="AD21" s="23"/>
      <c r="AE21" s="23"/>
      <c r="AF21" s="23"/>
      <c r="AG21" s="23"/>
      <c r="AH21" s="23"/>
      <c r="AI21" s="23"/>
      <c r="AJ21" s="23"/>
      <c r="AK21" s="23"/>
      <c r="AL21" s="3"/>
      <c r="AM21" s="3"/>
    </row>
    <row r="22" spans="1:39" ht="23.55" customHeight="1" x14ac:dyDescent="0.2">
      <c r="B22" s="32"/>
      <c r="C22" s="72"/>
      <c r="D22" s="101" t="s">
        <v>40</v>
      </c>
      <c r="E22" s="101"/>
      <c r="F22" s="101"/>
      <c r="G22" s="101"/>
      <c r="H22" s="101"/>
      <c r="I22" s="23"/>
      <c r="J22" s="24"/>
      <c r="K22" s="4"/>
      <c r="L22" s="23"/>
      <c r="M22" s="27">
        <v>46349</v>
      </c>
      <c r="N22" s="17" t="s">
        <v>13</v>
      </c>
      <c r="P22" s="18">
        <f t="shared" si="10"/>
        <v>46129</v>
      </c>
      <c r="Q22" s="18">
        <f t="shared" si="9"/>
        <v>46126</v>
      </c>
      <c r="R22" s="4" t="str">
        <f t="shared" si="6"/>
        <v>火</v>
      </c>
      <c r="S22" s="19" t="str">
        <f t="shared" si="7"/>
        <v/>
      </c>
      <c r="T22" s="23"/>
      <c r="U22" s="15" t="s">
        <v>41</v>
      </c>
      <c r="V22" s="15" t="s">
        <v>42</v>
      </c>
      <c r="W22" s="15" t="s">
        <v>23</v>
      </c>
      <c r="X22" s="23"/>
      <c r="Y22" s="23"/>
      <c r="Z22" s="23"/>
      <c r="AA22" s="23"/>
      <c r="AB22" s="23"/>
      <c r="AC22" s="23"/>
      <c r="AD22" s="23"/>
      <c r="AE22" s="23"/>
      <c r="AF22" s="23"/>
      <c r="AG22" s="23"/>
      <c r="AH22" s="23"/>
      <c r="AI22" s="23"/>
      <c r="AJ22" s="23"/>
      <c r="AK22" s="23"/>
      <c r="AL22" s="3"/>
      <c r="AM22" s="3"/>
    </row>
    <row r="23" spans="1:39" ht="23.55" customHeight="1" x14ac:dyDescent="0.2">
      <c r="B23" s="85">
        <f t="shared" ref="B23:B38" si="11">IF(V23="","",IF(V23&lt;10," "&amp;V23,V23))</f>
        <v>16</v>
      </c>
      <c r="C23" s="4" t="str">
        <f t="shared" ref="C23:C38" si="12">IF(W23="","",W23)</f>
        <v>木</v>
      </c>
      <c r="D23" s="73"/>
      <c r="E23" s="74"/>
      <c r="F23" s="74"/>
      <c r="G23" s="74"/>
      <c r="H23" s="75"/>
      <c r="I23" s="23"/>
      <c r="J23" s="24"/>
      <c r="K23" s="4"/>
      <c r="L23" s="23"/>
      <c r="M23" s="27"/>
      <c r="P23" s="18">
        <f t="shared" si="10"/>
        <v>46130</v>
      </c>
      <c r="Q23" s="18">
        <f t="shared" si="9"/>
        <v>46125</v>
      </c>
      <c r="R23" s="4" t="str">
        <f t="shared" si="6"/>
        <v>月</v>
      </c>
      <c r="S23" s="19" t="str">
        <f t="shared" si="7"/>
        <v/>
      </c>
      <c r="T23" s="23"/>
      <c r="U23" s="24">
        <v>1</v>
      </c>
      <c r="V23" s="24" cm="1">
        <f t="array" ref="V23">IFERROR(INDEX($V$6:$V$20,MATCH(U23,$U$6:$U$20,0),0),"")</f>
        <v>16</v>
      </c>
      <c r="W23" s="24" t="str" cm="1">
        <f t="array" ref="W23">IFERROR(INDEX($W$6:$W$20,MATCH(U23,$U$6:$U$20,0),0),"")</f>
        <v>木</v>
      </c>
      <c r="X23" s="23"/>
      <c r="Y23" s="23"/>
      <c r="Z23" s="23"/>
      <c r="AA23" s="23"/>
      <c r="AB23" s="23"/>
      <c r="AC23" s="23"/>
      <c r="AD23" s="23"/>
      <c r="AE23" s="23"/>
      <c r="AF23" s="23"/>
      <c r="AG23" s="23"/>
      <c r="AH23" s="23"/>
      <c r="AI23" s="23"/>
      <c r="AJ23" s="23"/>
      <c r="AK23" s="23"/>
      <c r="AL23" s="3"/>
      <c r="AM23" s="3"/>
    </row>
    <row r="24" spans="1:39" ht="23.55" customHeight="1" x14ac:dyDescent="0.2">
      <c r="B24" s="85">
        <f t="shared" si="11"/>
        <v>17</v>
      </c>
      <c r="C24" s="4" t="str">
        <f t="shared" si="12"/>
        <v>金</v>
      </c>
      <c r="D24" s="76"/>
      <c r="E24" s="77"/>
      <c r="F24" s="77"/>
      <c r="G24" s="77"/>
      <c r="H24" s="78"/>
      <c r="I24" s="23"/>
      <c r="J24" s="24"/>
      <c r="K24" s="4"/>
      <c r="L24" s="23"/>
      <c r="M24" s="27"/>
      <c r="P24" s="18">
        <f t="shared" si="10"/>
        <v>46131</v>
      </c>
      <c r="Q24" s="18">
        <f t="shared" si="9"/>
        <v>46124</v>
      </c>
      <c r="R24" s="4" t="str">
        <f t="shared" si="6"/>
        <v>日</v>
      </c>
      <c r="S24" s="19" t="str">
        <f t="shared" si="7"/>
        <v>休日</v>
      </c>
      <c r="T24" s="23"/>
      <c r="U24" s="24">
        <v>2</v>
      </c>
      <c r="V24" s="24" cm="1">
        <f t="array" ref="V24">IFERROR(INDEX($V$6:$V$20,MATCH(U24,$U$6:$U$20,0),0),"")</f>
        <v>17</v>
      </c>
      <c r="W24" s="24" t="str" cm="1">
        <f t="array" ref="W24">IFERROR(INDEX($W$6:$W$20,MATCH(U24,$U$6:$U$20,0),0),"")</f>
        <v>金</v>
      </c>
      <c r="X24" s="23"/>
      <c r="Y24" s="23"/>
      <c r="Z24" s="23"/>
      <c r="AA24" s="23"/>
      <c r="AB24" s="23"/>
      <c r="AC24" s="23"/>
      <c r="AD24" s="23"/>
      <c r="AE24" s="23"/>
      <c r="AF24" s="23"/>
      <c r="AG24" s="23"/>
      <c r="AH24" s="23"/>
      <c r="AI24" s="23"/>
      <c r="AJ24" s="23"/>
      <c r="AK24" s="23"/>
      <c r="AL24" s="3"/>
      <c r="AM24" s="3"/>
    </row>
    <row r="25" spans="1:39" ht="23.55" customHeight="1" x14ac:dyDescent="0.2">
      <c r="B25" s="85">
        <f t="shared" si="11"/>
        <v>18</v>
      </c>
      <c r="C25" s="4" t="str">
        <f t="shared" si="12"/>
        <v>土</v>
      </c>
      <c r="D25" s="76"/>
      <c r="E25" s="77"/>
      <c r="F25" s="77"/>
      <c r="G25" s="77"/>
      <c r="H25" s="78"/>
      <c r="J25" s="19"/>
      <c r="K25" s="4"/>
      <c r="M25" s="27"/>
      <c r="P25" s="18">
        <f t="shared" si="10"/>
        <v>46132</v>
      </c>
      <c r="Q25" s="18">
        <f t="shared" si="9"/>
        <v>46123</v>
      </c>
      <c r="R25" s="4" t="str">
        <f t="shared" si="6"/>
        <v>土</v>
      </c>
      <c r="S25" s="19" t="str">
        <f t="shared" si="7"/>
        <v/>
      </c>
      <c r="U25" s="24">
        <v>3</v>
      </c>
      <c r="V25" s="24" cm="1">
        <f t="array" ref="V25">IFERROR(INDEX($V$6:$V$20,MATCH(U25,$U$6:$U$20,0),0),"")</f>
        <v>18</v>
      </c>
      <c r="W25" s="24" t="str" cm="1">
        <f t="array" ref="W25">IFERROR(INDEX($W$6:$W$20,MATCH(U25,$U$6:$U$20,0),0),"")</f>
        <v>土</v>
      </c>
      <c r="AJ25" s="13"/>
      <c r="AK25" s="13"/>
      <c r="AL25" s="3"/>
      <c r="AM25" s="3"/>
    </row>
    <row r="26" spans="1:39" ht="23.55" customHeight="1" x14ac:dyDescent="0.2">
      <c r="B26" s="85">
        <f t="shared" si="11"/>
        <v>19</v>
      </c>
      <c r="C26" s="4" t="str">
        <f t="shared" si="12"/>
        <v>日</v>
      </c>
      <c r="D26" s="76"/>
      <c r="E26" s="77"/>
      <c r="F26" s="77"/>
      <c r="G26" s="77"/>
      <c r="H26" s="78"/>
      <c r="J26" s="19"/>
      <c r="K26" s="4"/>
      <c r="M26" s="27"/>
      <c r="P26" s="18">
        <f>P25+1</f>
        <v>46133</v>
      </c>
      <c r="Q26" s="18">
        <f t="shared" si="9"/>
        <v>46122</v>
      </c>
      <c r="R26" s="4" t="str">
        <f t="shared" si="6"/>
        <v>金</v>
      </c>
      <c r="S26" s="19" t="str">
        <f t="shared" si="7"/>
        <v/>
      </c>
      <c r="U26" s="24">
        <v>4</v>
      </c>
      <c r="V26" s="24" cm="1">
        <f t="array" ref="V26">IFERROR(INDEX($V$6:$V$20,MATCH(U26,$U$6:$U$20,0),0),"")</f>
        <v>19</v>
      </c>
      <c r="W26" s="24" t="str" cm="1">
        <f t="array" ref="W26">IFERROR(INDEX($W$6:$W$20,MATCH(U26,$U$6:$U$20,0),0),"")</f>
        <v>日</v>
      </c>
      <c r="AJ26" s="13"/>
      <c r="AK26" s="13"/>
      <c r="AL26" s="3"/>
      <c r="AM26" s="3"/>
    </row>
    <row r="27" spans="1:39" ht="23.55" customHeight="1" x14ac:dyDescent="0.2">
      <c r="B27" s="85">
        <f t="shared" si="11"/>
        <v>20</v>
      </c>
      <c r="C27" s="4" t="str">
        <f t="shared" si="12"/>
        <v>月</v>
      </c>
      <c r="D27" s="76"/>
      <c r="E27" s="77"/>
      <c r="F27" s="77"/>
      <c r="G27" s="77"/>
      <c r="H27" s="78"/>
      <c r="J27" s="19"/>
      <c r="K27" s="4"/>
      <c r="M27" s="27"/>
      <c r="P27" s="18">
        <f t="shared" ref="P27:P35" si="13">P26+1</f>
        <v>46134</v>
      </c>
      <c r="Q27" s="18">
        <f t="shared" si="9"/>
        <v>46121</v>
      </c>
      <c r="R27" s="4" t="str">
        <f t="shared" si="6"/>
        <v>木</v>
      </c>
      <c r="S27" s="19" t="str">
        <f t="shared" si="7"/>
        <v/>
      </c>
      <c r="U27" s="24">
        <v>5</v>
      </c>
      <c r="V27" s="24" cm="1">
        <f t="array" ref="V27">IFERROR(INDEX($V$6:$V$20,MATCH(U27,$U$6:$U$20,0),0),"")</f>
        <v>20</v>
      </c>
      <c r="W27" s="24" t="str" cm="1">
        <f t="array" ref="W27">IFERROR(INDEX($W$6:$W$20,MATCH(U27,$U$6:$U$20,0),0),"")</f>
        <v>月</v>
      </c>
      <c r="AH27" s="1"/>
      <c r="AI27" s="1"/>
      <c r="AL27" s="3"/>
      <c r="AM27" s="3"/>
    </row>
    <row r="28" spans="1:39" ht="23.55" customHeight="1" x14ac:dyDescent="0.2">
      <c r="B28" s="85">
        <f t="shared" si="11"/>
        <v>21</v>
      </c>
      <c r="C28" s="4" t="str">
        <f t="shared" si="12"/>
        <v>火</v>
      </c>
      <c r="D28" s="76"/>
      <c r="E28" s="77"/>
      <c r="F28" s="77"/>
      <c r="G28" s="77"/>
      <c r="H28" s="78"/>
      <c r="J28" s="19"/>
      <c r="K28" s="4"/>
      <c r="M28" s="27">
        <v>46388</v>
      </c>
      <c r="N28" s="17" t="s">
        <v>0</v>
      </c>
      <c r="P28" s="18">
        <f t="shared" si="13"/>
        <v>46135</v>
      </c>
      <c r="Q28" s="18">
        <f t="shared" si="9"/>
        <v>46120</v>
      </c>
      <c r="R28" s="4" t="str">
        <f t="shared" si="6"/>
        <v>水</v>
      </c>
      <c r="S28" s="19" t="str">
        <f t="shared" si="7"/>
        <v/>
      </c>
      <c r="U28" s="24">
        <v>6</v>
      </c>
      <c r="V28" s="24" cm="1">
        <f t="array" ref="V28">IFERROR(INDEX($V$6:$V$20,MATCH(U28,$U$6:$U$20,0),0),"")</f>
        <v>21</v>
      </c>
      <c r="W28" s="24" t="str" cm="1">
        <f t="array" ref="W28">IFERROR(INDEX($W$6:$W$20,MATCH(U28,$U$6:$U$20,0),0),"")</f>
        <v>火</v>
      </c>
      <c r="AH28" s="1"/>
      <c r="AI28" s="1"/>
      <c r="AL28" s="3"/>
      <c r="AM28" s="3"/>
    </row>
    <row r="29" spans="1:39" ht="23.55" customHeight="1" x14ac:dyDescent="0.2">
      <c r="B29" s="85">
        <f t="shared" si="11"/>
        <v>22</v>
      </c>
      <c r="C29" s="4" t="str">
        <f t="shared" si="12"/>
        <v>水</v>
      </c>
      <c r="D29" s="76"/>
      <c r="E29" s="77"/>
      <c r="F29" s="77"/>
      <c r="G29" s="77"/>
      <c r="H29" s="78"/>
      <c r="J29" s="19"/>
      <c r="K29" s="4"/>
      <c r="M29" s="27">
        <v>46398</v>
      </c>
      <c r="N29" s="17" t="s">
        <v>1</v>
      </c>
      <c r="P29" s="18">
        <f t="shared" si="13"/>
        <v>46136</v>
      </c>
      <c r="Q29" s="18">
        <f t="shared" si="9"/>
        <v>46119</v>
      </c>
      <c r="R29" s="4" t="str">
        <f t="shared" si="6"/>
        <v>火</v>
      </c>
      <c r="S29" s="19" t="str">
        <f t="shared" si="7"/>
        <v/>
      </c>
      <c r="U29" s="24">
        <v>7</v>
      </c>
      <c r="V29" s="24" cm="1">
        <f t="array" ref="V29">IFERROR(INDEX($V$6:$V$20,MATCH(U29,$U$6:$U$20,0),0),"")</f>
        <v>22</v>
      </c>
      <c r="W29" s="24" t="str" cm="1">
        <f t="array" ref="W29">IFERROR(INDEX($W$6:$W$20,MATCH(U29,$U$6:$U$20,0),0),"")</f>
        <v>水</v>
      </c>
      <c r="AH29" s="1"/>
      <c r="AI29" s="1"/>
      <c r="AL29" s="3"/>
      <c r="AM29" s="3"/>
    </row>
    <row r="30" spans="1:39" ht="23.55" customHeight="1" x14ac:dyDescent="0.2">
      <c r="B30" s="85">
        <f t="shared" si="11"/>
        <v>23</v>
      </c>
      <c r="C30" s="4" t="str">
        <f t="shared" si="12"/>
        <v>木</v>
      </c>
      <c r="D30" s="76"/>
      <c r="E30" s="77"/>
      <c r="F30" s="77"/>
      <c r="G30" s="77"/>
      <c r="H30" s="78"/>
      <c r="J30" s="19"/>
      <c r="K30" s="4"/>
      <c r="M30" s="27">
        <v>46429</v>
      </c>
      <c r="N30" s="17" t="s">
        <v>2</v>
      </c>
      <c r="P30" s="18">
        <f t="shared" si="13"/>
        <v>46137</v>
      </c>
      <c r="Q30" s="18">
        <f t="shared" si="9"/>
        <v>46118</v>
      </c>
      <c r="R30" s="4" t="str">
        <f t="shared" si="6"/>
        <v>月</v>
      </c>
      <c r="S30" s="19" t="str">
        <f t="shared" si="7"/>
        <v/>
      </c>
      <c r="U30" s="24">
        <v>8</v>
      </c>
      <c r="V30" s="24" cm="1">
        <f t="array" ref="V30">IFERROR(INDEX($V$6:$V$20,MATCH(U30,$U$6:$U$20,0),0),"")</f>
        <v>23</v>
      </c>
      <c r="W30" s="24" t="str" cm="1">
        <f t="array" ref="W30">IFERROR(INDEX($W$6:$W$20,MATCH(U30,$U$6:$U$20,0),0),"")</f>
        <v>木</v>
      </c>
      <c r="AH30" s="1"/>
      <c r="AI30" s="1"/>
      <c r="AL30" s="3"/>
      <c r="AM30" s="3"/>
    </row>
    <row r="31" spans="1:39" ht="23.55" customHeight="1" x14ac:dyDescent="0.2">
      <c r="B31" s="85">
        <f t="shared" si="11"/>
        <v>24</v>
      </c>
      <c r="C31" s="4" t="str">
        <f t="shared" si="12"/>
        <v>金</v>
      </c>
      <c r="D31" s="76"/>
      <c r="E31" s="77"/>
      <c r="F31" s="77"/>
      <c r="G31" s="77"/>
      <c r="H31" s="78"/>
      <c r="J31" s="19"/>
      <c r="K31" s="4"/>
      <c r="M31" s="27">
        <v>46441</v>
      </c>
      <c r="N31" s="17" t="s">
        <v>14</v>
      </c>
      <c r="P31" s="18">
        <f t="shared" si="13"/>
        <v>46138</v>
      </c>
      <c r="Q31" s="18">
        <f t="shared" si="9"/>
        <v>46117</v>
      </c>
      <c r="R31" s="4" t="str">
        <f t="shared" si="6"/>
        <v>日</v>
      </c>
      <c r="S31" s="19" t="str">
        <f t="shared" si="7"/>
        <v>休日</v>
      </c>
      <c r="U31" s="24">
        <v>9</v>
      </c>
      <c r="V31" s="24" cm="1">
        <f t="array" ref="V31">IFERROR(INDEX($V$6:$V$20,MATCH(U31,$U$6:$U$20,0),0),"")</f>
        <v>24</v>
      </c>
      <c r="W31" s="24" t="str" cm="1">
        <f t="array" ref="W31">IFERROR(INDEX($W$6:$W$20,MATCH(U31,$U$6:$U$20,0),0),"")</f>
        <v>金</v>
      </c>
      <c r="AH31" s="1"/>
      <c r="AI31" s="1"/>
      <c r="AL31" s="3"/>
      <c r="AM31" s="3"/>
    </row>
    <row r="32" spans="1:39" ht="23.55" customHeight="1" x14ac:dyDescent="0.2">
      <c r="B32" s="85">
        <f t="shared" si="11"/>
        <v>25</v>
      </c>
      <c r="C32" s="4" t="str">
        <f t="shared" si="12"/>
        <v>土</v>
      </c>
      <c r="D32" s="76"/>
      <c r="E32" s="77"/>
      <c r="F32" s="77"/>
      <c r="G32" s="77"/>
      <c r="H32" s="78"/>
      <c r="J32" s="19"/>
      <c r="K32" s="4"/>
      <c r="M32" s="27">
        <v>46467</v>
      </c>
      <c r="N32" s="17" t="s">
        <v>3</v>
      </c>
      <c r="P32" s="18">
        <f t="shared" si="13"/>
        <v>46139</v>
      </c>
      <c r="Q32" s="18">
        <f t="shared" si="9"/>
        <v>46116</v>
      </c>
      <c r="R32" s="4" t="str">
        <f t="shared" si="6"/>
        <v>土</v>
      </c>
      <c r="S32" s="19" t="str">
        <f t="shared" si="7"/>
        <v/>
      </c>
      <c r="U32" s="24">
        <v>10</v>
      </c>
      <c r="V32" s="24" cm="1">
        <f t="array" ref="V32">IFERROR(INDEX($V$6:$V$20,MATCH(U32,$U$6:$U$20,0),0),"")</f>
        <v>25</v>
      </c>
      <c r="W32" s="24" t="str" cm="1">
        <f t="array" ref="W32">IFERROR(INDEX($W$6:$W$20,MATCH(U32,$U$6:$U$20,0),0),"")</f>
        <v>土</v>
      </c>
      <c r="AH32" s="1"/>
      <c r="AI32" s="1"/>
      <c r="AL32" s="3"/>
      <c r="AM32" s="3"/>
    </row>
    <row r="33" spans="2:39" ht="23.55" customHeight="1" x14ac:dyDescent="0.2">
      <c r="B33" s="85">
        <f t="shared" si="11"/>
        <v>26</v>
      </c>
      <c r="C33" s="4" t="str">
        <f t="shared" si="12"/>
        <v>日</v>
      </c>
      <c r="D33" s="76"/>
      <c r="E33" s="77"/>
      <c r="F33" s="77"/>
      <c r="G33" s="77"/>
      <c r="H33" s="78"/>
      <c r="J33" s="19"/>
      <c r="K33" s="4"/>
      <c r="M33" s="27">
        <v>46468</v>
      </c>
      <c r="N33" s="17" t="s">
        <v>7</v>
      </c>
      <c r="P33" s="18">
        <f t="shared" si="13"/>
        <v>46140</v>
      </c>
      <c r="Q33" s="18">
        <f t="shared" si="9"/>
        <v>46115</v>
      </c>
      <c r="R33" s="4" t="str">
        <f t="shared" si="6"/>
        <v>金</v>
      </c>
      <c r="S33" s="19" t="str">
        <f t="shared" si="7"/>
        <v/>
      </c>
      <c r="U33" s="24">
        <v>11</v>
      </c>
      <c r="V33" s="24" cm="1">
        <f t="array" ref="V33">IFERROR(INDEX($V$6:$V$20,MATCH(U33,$U$6:$U$20,0),0),"")</f>
        <v>26</v>
      </c>
      <c r="W33" s="24" t="str" cm="1">
        <f t="array" ref="W33">IFERROR(INDEX($W$6:$W$20,MATCH(U33,$U$6:$U$20,0),0),"")</f>
        <v>日</v>
      </c>
      <c r="AH33" s="1"/>
      <c r="AI33" s="1"/>
      <c r="AL33" s="3"/>
      <c r="AM33" s="3"/>
    </row>
    <row r="34" spans="2:39" ht="23.55" customHeight="1" x14ac:dyDescent="0.2">
      <c r="B34" s="85">
        <f t="shared" si="11"/>
        <v>27</v>
      </c>
      <c r="C34" s="4" t="str">
        <f t="shared" si="12"/>
        <v>月</v>
      </c>
      <c r="D34" s="76"/>
      <c r="E34" s="77"/>
      <c r="F34" s="77"/>
      <c r="G34" s="77"/>
      <c r="H34" s="78"/>
      <c r="J34" s="19"/>
      <c r="K34" s="4"/>
      <c r="M34" s="27">
        <v>46506</v>
      </c>
      <c r="N34" s="17" t="s">
        <v>4</v>
      </c>
      <c r="P34" s="18">
        <f t="shared" si="13"/>
        <v>46141</v>
      </c>
      <c r="Q34" s="18">
        <f t="shared" si="9"/>
        <v>46114</v>
      </c>
      <c r="R34" s="4" t="str">
        <f t="shared" si="6"/>
        <v>木</v>
      </c>
      <c r="S34" s="19" t="str">
        <f t="shared" si="7"/>
        <v/>
      </c>
      <c r="U34" s="24">
        <v>12</v>
      </c>
      <c r="V34" s="24" cm="1">
        <f t="array" ref="V34">IFERROR(INDEX($V$6:$V$20,MATCH(U34,$U$6:$U$20,0),0),"")</f>
        <v>27</v>
      </c>
      <c r="W34" s="24" t="str" cm="1">
        <f t="array" ref="W34">IFERROR(INDEX($W$6:$W$20,MATCH(U34,$U$6:$U$20,0),0),"")</f>
        <v>月</v>
      </c>
      <c r="AH34" s="1"/>
      <c r="AI34" s="1"/>
      <c r="AL34" s="3"/>
      <c r="AM34" s="3"/>
    </row>
    <row r="35" spans="2:39" ht="23.55" customHeight="1" x14ac:dyDescent="0.2">
      <c r="B35" s="85">
        <f t="shared" si="11"/>
        <v>28</v>
      </c>
      <c r="C35" s="4" t="str">
        <f t="shared" si="12"/>
        <v>火</v>
      </c>
      <c r="D35" s="76"/>
      <c r="E35" s="77"/>
      <c r="F35" s="77"/>
      <c r="G35" s="77"/>
      <c r="H35" s="78"/>
      <c r="J35" s="19"/>
      <c r="K35" s="4"/>
      <c r="M35" s="27">
        <v>46510</v>
      </c>
      <c r="N35" s="17" t="s">
        <v>5</v>
      </c>
      <c r="P35" s="18">
        <f t="shared" si="13"/>
        <v>46142</v>
      </c>
      <c r="Q35" s="18">
        <f t="shared" si="9"/>
        <v>46113</v>
      </c>
      <c r="R35" s="4" t="str">
        <f t="shared" si="6"/>
        <v>水</v>
      </c>
      <c r="S35" s="19" t="str">
        <f t="shared" si="7"/>
        <v/>
      </c>
      <c r="U35" s="24">
        <v>13</v>
      </c>
      <c r="V35" s="24" cm="1">
        <f t="array" ref="V35">IFERROR(INDEX($V$6:$V$20,MATCH(U35,$U$6:$U$20,0),0),"")</f>
        <v>28</v>
      </c>
      <c r="W35" s="24" t="str" cm="1">
        <f t="array" ref="W35">IFERROR(INDEX($W$6:$W$20,MATCH(U35,$U$6:$U$20,0),0),"")</f>
        <v>火</v>
      </c>
      <c r="AH35" s="1"/>
      <c r="AI35" s="1"/>
      <c r="AL35" s="3"/>
      <c r="AM35" s="3"/>
    </row>
    <row r="36" spans="2:39" ht="23.55" customHeight="1" x14ac:dyDescent="0.2">
      <c r="B36" s="85">
        <f t="shared" si="11"/>
        <v>29</v>
      </c>
      <c r="C36" s="4" t="str">
        <f t="shared" si="12"/>
        <v>水</v>
      </c>
      <c r="D36" s="76"/>
      <c r="E36" s="77"/>
      <c r="F36" s="77"/>
      <c r="G36" s="77"/>
      <c r="H36" s="78"/>
      <c r="J36" s="19"/>
      <c r="K36" s="4"/>
      <c r="M36" s="27">
        <v>46511</v>
      </c>
      <c r="N36" s="17" t="s">
        <v>6</v>
      </c>
      <c r="P36" s="18">
        <f>P35+1</f>
        <v>46143</v>
      </c>
      <c r="Q36" s="18" t="str">
        <f t="shared" si="9"/>
        <v/>
      </c>
      <c r="R36" s="4" t="str">
        <f t="shared" si="6"/>
        <v/>
      </c>
      <c r="S36" s="19" t="str">
        <f t="shared" si="7"/>
        <v/>
      </c>
      <c r="U36" s="24">
        <v>14</v>
      </c>
      <c r="V36" s="24" cm="1">
        <f t="array" ref="V36">IFERROR(INDEX($V$6:$V$20,MATCH(U36,$U$6:$U$20,0),0),"")</f>
        <v>29</v>
      </c>
      <c r="W36" s="24" t="str" cm="1">
        <f t="array" ref="W36">IFERROR(INDEX($W$6:$W$20,MATCH(U36,$U$6:$U$20,0),0),"")</f>
        <v>水</v>
      </c>
      <c r="AH36" s="1"/>
      <c r="AI36" s="1"/>
      <c r="AL36" s="3"/>
      <c r="AM36" s="3"/>
    </row>
    <row r="37" spans="2:39" ht="23.55" customHeight="1" x14ac:dyDescent="0.2">
      <c r="B37" s="85">
        <f t="shared" si="11"/>
        <v>30</v>
      </c>
      <c r="C37" s="4" t="str">
        <f t="shared" si="12"/>
        <v>木</v>
      </c>
      <c r="D37" s="76"/>
      <c r="E37" s="77"/>
      <c r="F37" s="77"/>
      <c r="G37" s="77"/>
      <c r="H37" s="78"/>
      <c r="J37" s="19"/>
      <c r="K37" s="4"/>
      <c r="M37" s="27">
        <v>46512</v>
      </c>
      <c r="N37" s="17" t="s">
        <v>8</v>
      </c>
      <c r="P37" s="14"/>
      <c r="Q37" s="14"/>
      <c r="R37" s="1"/>
      <c r="U37" s="24">
        <v>15</v>
      </c>
      <c r="V37" s="24" cm="1">
        <f t="array" ref="V37">IFERROR(INDEX($V$6:$V$20,MATCH(U37,$U$6:$U$20,0),0),"")</f>
        <v>30</v>
      </c>
      <c r="W37" s="24" t="str" cm="1">
        <f t="array" ref="W37">IFERROR(INDEX($W$6:$W$20,MATCH(U37,$U$6:$U$20,0),0),"")</f>
        <v>木</v>
      </c>
      <c r="AH37" s="1"/>
      <c r="AI37" s="1"/>
      <c r="AL37" s="3"/>
      <c r="AM37" s="3"/>
    </row>
    <row r="38" spans="2:39" ht="23.55" customHeight="1" x14ac:dyDescent="0.2">
      <c r="B38" s="18" t="str">
        <f t="shared" si="11"/>
        <v/>
      </c>
      <c r="C38" s="4" t="str">
        <f t="shared" si="12"/>
        <v/>
      </c>
      <c r="D38" s="79"/>
      <c r="E38" s="80"/>
      <c r="F38" s="80"/>
      <c r="G38" s="80"/>
      <c r="H38" s="81"/>
      <c r="K38" s="1"/>
      <c r="M38" s="27">
        <v>46587</v>
      </c>
      <c r="N38" s="17" t="s">
        <v>9</v>
      </c>
      <c r="P38" s="14"/>
      <c r="Q38" s="14"/>
      <c r="R38" s="1"/>
      <c r="U38" s="24">
        <v>16</v>
      </c>
      <c r="V38" s="24" t="str" cm="1">
        <f t="array" ref="V38">IFERROR(INDEX($V$6:$V$20,MATCH(U38,$U$6:$U$20,0),0),"")</f>
        <v/>
      </c>
      <c r="W38" s="24" t="str" cm="1">
        <f t="array" ref="W38">IFERROR(INDEX($W$6:$W$20,MATCH(U38,$U$6:$U$20,0),0),"")</f>
        <v/>
      </c>
      <c r="AH38" s="1"/>
      <c r="AI38" s="1"/>
      <c r="AL38" s="3"/>
      <c r="AM38" s="3"/>
    </row>
    <row r="39" spans="2:39" ht="23.55" customHeight="1" x14ac:dyDescent="0.2">
      <c r="B39" s="32"/>
      <c r="D39" s="66">
        <f>D4</f>
        <v>2026</v>
      </c>
      <c r="E39" s="91">
        <f>E4</f>
        <v>4</v>
      </c>
      <c r="F39" s="87" t="str">
        <f>F4</f>
        <v>支出記録</v>
      </c>
      <c r="H39" s="31"/>
      <c r="K39" s="1"/>
      <c r="M39" s="27">
        <v>46610</v>
      </c>
      <c r="N39" s="17" t="s">
        <v>18</v>
      </c>
      <c r="P39" s="14"/>
      <c r="Q39" s="14"/>
      <c r="R39" s="1"/>
      <c r="AH39" s="1"/>
      <c r="AI39" s="1"/>
      <c r="AL39" s="3"/>
      <c r="AM39" s="3"/>
    </row>
    <row r="40" spans="2:39" ht="23.55" customHeight="1" x14ac:dyDescent="0.2">
      <c r="B40" s="18" t="s">
        <v>17</v>
      </c>
      <c r="C40" s="4" t="s">
        <v>30</v>
      </c>
      <c r="D40" s="98" t="str">
        <f>D5</f>
        <v>レシート・領収書</v>
      </c>
      <c r="E40" s="99"/>
      <c r="F40" s="99"/>
      <c r="G40" s="99"/>
      <c r="H40" s="100"/>
      <c r="M40" s="27">
        <v>46650</v>
      </c>
      <c r="N40" s="17" t="s">
        <v>10</v>
      </c>
      <c r="P40" s="14"/>
      <c r="Q40" s="14"/>
      <c r="R40" s="1"/>
      <c r="U40" s="15" t="s">
        <v>41</v>
      </c>
      <c r="V40" s="15" t="s">
        <v>42</v>
      </c>
      <c r="W40" s="15" t="s">
        <v>23</v>
      </c>
      <c r="AH40" s="1"/>
      <c r="AI40" s="1"/>
      <c r="AL40" s="3"/>
      <c r="AM40" s="3"/>
    </row>
    <row r="41" spans="2:39" ht="23.55" customHeight="1" x14ac:dyDescent="0.2">
      <c r="B41" s="84">
        <f t="shared" ref="B41:B56" si="14">IF(V41="","",IF(V41&lt;10," "&amp;V41,V41))</f>
        <v>15</v>
      </c>
      <c r="C41" s="18" t="str">
        <f t="shared" ref="C41:C56" si="15">IF(W41="","",W41)</f>
        <v>水</v>
      </c>
      <c r="D41" s="65" t="str">
        <f t="shared" ref="D41:D56" si="16">IF(V41="","",IF(OR(COUNTIF($J$6:$K$73,V41),COUNTIF($J$6:$K$73,W41)),IFERROR(VLOOKUP(V41,$J$6:$K$73,2,0),VLOOKUP(W41,$J$6:$K$73,2,0)),S21))</f>
        <v/>
      </c>
      <c r="E41" s="68"/>
      <c r="F41" s="97"/>
      <c r="G41" s="97"/>
      <c r="H41" s="69"/>
      <c r="M41" s="27">
        <v>46653</v>
      </c>
      <c r="N41" s="17" t="s">
        <v>11</v>
      </c>
      <c r="U41" s="15">
        <f t="shared" ref="U41:U56" si="17">IFERROR(RANK(V41,$V$41:$V$56,1),"")</f>
        <v>15</v>
      </c>
      <c r="V41" s="84">
        <f t="shared" ref="V41:V56" si="18">IFERROR(DAY(Q21),"")</f>
        <v>15</v>
      </c>
      <c r="W41" s="18" t="str">
        <f t="shared" ref="W41:W56" si="19">R21</f>
        <v>水</v>
      </c>
      <c r="AH41" s="1"/>
      <c r="AI41" s="1"/>
      <c r="AL41" s="3"/>
      <c r="AM41" s="3"/>
    </row>
    <row r="42" spans="2:39" ht="23.55" customHeight="1" x14ac:dyDescent="0.2">
      <c r="B42" s="84">
        <f t="shared" si="14"/>
        <v>14</v>
      </c>
      <c r="C42" s="18" t="str">
        <f t="shared" si="15"/>
        <v>火</v>
      </c>
      <c r="D42" s="65" t="str">
        <f t="shared" si="16"/>
        <v/>
      </c>
      <c r="E42" s="68"/>
      <c r="F42" s="97"/>
      <c r="G42" s="97"/>
      <c r="H42" s="70"/>
      <c r="M42" s="27">
        <v>46671</v>
      </c>
      <c r="N42" s="17" t="s">
        <v>29</v>
      </c>
      <c r="U42" s="15">
        <f t="shared" si="17"/>
        <v>14</v>
      </c>
      <c r="V42" s="84">
        <f t="shared" si="18"/>
        <v>14</v>
      </c>
      <c r="W42" s="18" t="str">
        <f t="shared" si="19"/>
        <v>火</v>
      </c>
      <c r="AH42" s="1"/>
      <c r="AI42" s="1"/>
      <c r="AL42" s="3"/>
      <c r="AM42" s="3"/>
    </row>
    <row r="43" spans="2:39" ht="23.55" customHeight="1" x14ac:dyDescent="0.2">
      <c r="B43" s="84">
        <f t="shared" si="14"/>
        <v>13</v>
      </c>
      <c r="C43" s="18" t="str">
        <f t="shared" si="15"/>
        <v>月</v>
      </c>
      <c r="D43" s="65" t="str">
        <f t="shared" si="16"/>
        <v/>
      </c>
      <c r="E43" s="68"/>
      <c r="F43" s="97"/>
      <c r="G43" s="97"/>
      <c r="H43" s="70"/>
      <c r="M43" s="27">
        <v>46694</v>
      </c>
      <c r="N43" s="17" t="s">
        <v>12</v>
      </c>
      <c r="U43" s="15">
        <f t="shared" si="17"/>
        <v>13</v>
      </c>
      <c r="V43" s="84">
        <f t="shared" si="18"/>
        <v>13</v>
      </c>
      <c r="W43" s="18" t="str">
        <f t="shared" si="19"/>
        <v>月</v>
      </c>
      <c r="AH43" s="1"/>
      <c r="AI43" s="1"/>
      <c r="AL43" s="3"/>
      <c r="AM43" s="3"/>
    </row>
    <row r="44" spans="2:39" ht="23.55" customHeight="1" x14ac:dyDescent="0.2">
      <c r="B44" s="84">
        <f t="shared" si="14"/>
        <v>12</v>
      </c>
      <c r="C44" s="18" t="str">
        <f t="shared" si="15"/>
        <v>日</v>
      </c>
      <c r="D44" s="65" t="str">
        <f t="shared" si="16"/>
        <v>休日</v>
      </c>
      <c r="E44" s="68"/>
      <c r="F44" s="97"/>
      <c r="G44" s="97"/>
      <c r="H44" s="70"/>
      <c r="M44" s="27">
        <v>46714</v>
      </c>
      <c r="N44" s="17" t="s">
        <v>13</v>
      </c>
      <c r="U44" s="15">
        <f t="shared" si="17"/>
        <v>12</v>
      </c>
      <c r="V44" s="84">
        <f t="shared" si="18"/>
        <v>12</v>
      </c>
      <c r="W44" s="18" t="str">
        <f t="shared" si="19"/>
        <v>日</v>
      </c>
      <c r="AH44" s="1"/>
      <c r="AI44" s="1"/>
      <c r="AL44" s="3"/>
      <c r="AM44" s="3"/>
    </row>
    <row r="45" spans="2:39" ht="23.55" customHeight="1" x14ac:dyDescent="0.2">
      <c r="B45" s="84">
        <f t="shared" si="14"/>
        <v>11</v>
      </c>
      <c r="C45" s="18" t="str">
        <f t="shared" si="15"/>
        <v>土</v>
      </c>
      <c r="D45" s="65" t="str">
        <f t="shared" si="16"/>
        <v/>
      </c>
      <c r="E45" s="68"/>
      <c r="F45" s="97"/>
      <c r="G45" s="97"/>
      <c r="H45" s="70"/>
      <c r="M45" s="27"/>
      <c r="U45" s="15">
        <f t="shared" si="17"/>
        <v>11</v>
      </c>
      <c r="V45" s="84">
        <f t="shared" si="18"/>
        <v>11</v>
      </c>
      <c r="W45" s="18" t="str">
        <f t="shared" si="19"/>
        <v>土</v>
      </c>
      <c r="AH45" s="1"/>
      <c r="AI45" s="1"/>
      <c r="AL45" s="3"/>
      <c r="AM45" s="3"/>
    </row>
    <row r="46" spans="2:39" ht="23.55" customHeight="1" x14ac:dyDescent="0.2">
      <c r="B46" s="84">
        <f t="shared" si="14"/>
        <v>10</v>
      </c>
      <c r="C46" s="18" t="str">
        <f t="shared" si="15"/>
        <v>金</v>
      </c>
      <c r="D46" s="65" t="str">
        <f t="shared" si="16"/>
        <v/>
      </c>
      <c r="E46" s="68"/>
      <c r="F46" s="97"/>
      <c r="G46" s="97"/>
      <c r="H46" s="70"/>
      <c r="M46" s="27"/>
      <c r="U46" s="15">
        <f t="shared" si="17"/>
        <v>10</v>
      </c>
      <c r="V46" s="84">
        <f t="shared" si="18"/>
        <v>10</v>
      </c>
      <c r="W46" s="18" t="str">
        <f t="shared" si="19"/>
        <v>金</v>
      </c>
      <c r="AH46" s="1"/>
      <c r="AI46" s="1"/>
      <c r="AL46" s="3"/>
      <c r="AM46" s="3"/>
    </row>
    <row r="47" spans="2:39" ht="23.55" customHeight="1" x14ac:dyDescent="0.2">
      <c r="B47" s="84" t="str">
        <f t="shared" si="14"/>
        <v xml:space="preserve"> 9</v>
      </c>
      <c r="C47" s="18" t="str">
        <f t="shared" si="15"/>
        <v>木</v>
      </c>
      <c r="D47" s="65" t="str">
        <f t="shared" si="16"/>
        <v/>
      </c>
      <c r="E47" s="68"/>
      <c r="F47" s="97"/>
      <c r="G47" s="97"/>
      <c r="H47" s="70"/>
      <c r="M47" s="27"/>
      <c r="U47" s="15">
        <f t="shared" si="17"/>
        <v>9</v>
      </c>
      <c r="V47" s="84">
        <f t="shared" si="18"/>
        <v>9</v>
      </c>
      <c r="W47" s="18" t="str">
        <f t="shared" si="19"/>
        <v>木</v>
      </c>
      <c r="AH47" s="1"/>
      <c r="AI47" s="1"/>
      <c r="AL47" s="3"/>
      <c r="AM47" s="3"/>
    </row>
    <row r="48" spans="2:39" ht="23.55" customHeight="1" x14ac:dyDescent="0.2">
      <c r="B48" s="84" t="str">
        <f t="shared" si="14"/>
        <v xml:space="preserve"> 8</v>
      </c>
      <c r="C48" s="18" t="str">
        <f t="shared" si="15"/>
        <v>水</v>
      </c>
      <c r="D48" s="65" t="str">
        <f t="shared" si="16"/>
        <v/>
      </c>
      <c r="E48" s="68"/>
      <c r="F48" s="97"/>
      <c r="G48" s="97"/>
      <c r="H48" s="70"/>
      <c r="M48" s="27"/>
      <c r="U48" s="15">
        <f t="shared" si="17"/>
        <v>8</v>
      </c>
      <c r="V48" s="84">
        <f t="shared" si="18"/>
        <v>8</v>
      </c>
      <c r="W48" s="18" t="str">
        <f t="shared" si="19"/>
        <v>水</v>
      </c>
      <c r="AH48" s="1"/>
      <c r="AI48" s="1"/>
      <c r="AL48" s="3"/>
      <c r="AM48" s="3"/>
    </row>
    <row r="49" spans="1:39" ht="23.55" customHeight="1" x14ac:dyDescent="0.2">
      <c r="B49" s="84" t="str">
        <f t="shared" si="14"/>
        <v xml:space="preserve"> 7</v>
      </c>
      <c r="C49" s="18" t="str">
        <f t="shared" si="15"/>
        <v>火</v>
      </c>
      <c r="D49" s="65" t="str">
        <f t="shared" si="16"/>
        <v/>
      </c>
      <c r="E49" s="68"/>
      <c r="F49" s="97"/>
      <c r="G49" s="97"/>
      <c r="H49" s="70"/>
      <c r="M49" s="27"/>
      <c r="U49" s="15">
        <f t="shared" si="17"/>
        <v>7</v>
      </c>
      <c r="V49" s="84">
        <f t="shared" si="18"/>
        <v>7</v>
      </c>
      <c r="W49" s="18" t="str">
        <f t="shared" si="19"/>
        <v>火</v>
      </c>
      <c r="AH49" s="1"/>
      <c r="AI49" s="1"/>
      <c r="AL49" s="3"/>
      <c r="AM49" s="3"/>
    </row>
    <row r="50" spans="1:39" ht="23.55" customHeight="1" x14ac:dyDescent="0.2">
      <c r="B50" s="84" t="str">
        <f t="shared" si="14"/>
        <v xml:space="preserve"> 6</v>
      </c>
      <c r="C50" s="18" t="str">
        <f t="shared" si="15"/>
        <v>月</v>
      </c>
      <c r="D50" s="65" t="str">
        <f t="shared" si="16"/>
        <v/>
      </c>
      <c r="E50" s="68"/>
      <c r="F50" s="97"/>
      <c r="G50" s="97"/>
      <c r="H50" s="70"/>
      <c r="M50" s="27">
        <v>46753</v>
      </c>
      <c r="N50" s="17" t="s">
        <v>0</v>
      </c>
      <c r="U50" s="15">
        <f t="shared" si="17"/>
        <v>6</v>
      </c>
      <c r="V50" s="84">
        <f t="shared" si="18"/>
        <v>6</v>
      </c>
      <c r="W50" s="18" t="str">
        <f t="shared" si="19"/>
        <v>月</v>
      </c>
      <c r="AH50" s="1"/>
      <c r="AI50" s="1"/>
      <c r="AL50" s="3"/>
      <c r="AM50" s="3"/>
    </row>
    <row r="51" spans="1:39" ht="23.55" customHeight="1" x14ac:dyDescent="0.2">
      <c r="B51" s="84" t="str">
        <f t="shared" si="14"/>
        <v xml:space="preserve"> 5</v>
      </c>
      <c r="C51" s="18" t="str">
        <f t="shared" si="15"/>
        <v>日</v>
      </c>
      <c r="D51" s="65" t="str">
        <f t="shared" si="16"/>
        <v>休日</v>
      </c>
      <c r="E51" s="68"/>
      <c r="F51" s="97"/>
      <c r="G51" s="97"/>
      <c r="H51" s="70"/>
      <c r="M51" s="27">
        <v>46762</v>
      </c>
      <c r="N51" s="17" t="s">
        <v>1</v>
      </c>
      <c r="U51" s="15">
        <f t="shared" si="17"/>
        <v>5</v>
      </c>
      <c r="V51" s="84">
        <f t="shared" si="18"/>
        <v>5</v>
      </c>
      <c r="W51" s="18" t="str">
        <f t="shared" si="19"/>
        <v>日</v>
      </c>
      <c r="AH51" s="1"/>
      <c r="AI51" s="1"/>
      <c r="AL51" s="3"/>
      <c r="AM51" s="3"/>
    </row>
    <row r="52" spans="1:39" ht="23.55" customHeight="1" x14ac:dyDescent="0.2">
      <c r="B52" s="84" t="str">
        <f t="shared" si="14"/>
        <v xml:space="preserve"> 4</v>
      </c>
      <c r="C52" s="18" t="str">
        <f t="shared" si="15"/>
        <v>土</v>
      </c>
      <c r="D52" s="65" t="str">
        <f t="shared" si="16"/>
        <v/>
      </c>
      <c r="E52" s="68"/>
      <c r="F52" s="97"/>
      <c r="G52" s="97"/>
      <c r="H52" s="70"/>
      <c r="M52" s="27">
        <v>46794</v>
      </c>
      <c r="N52" s="17" t="s">
        <v>2</v>
      </c>
      <c r="U52" s="15">
        <f t="shared" si="17"/>
        <v>4</v>
      </c>
      <c r="V52" s="84">
        <f t="shared" si="18"/>
        <v>4</v>
      </c>
      <c r="W52" s="18" t="str">
        <f t="shared" si="19"/>
        <v>土</v>
      </c>
      <c r="AH52" s="1"/>
      <c r="AI52" s="1"/>
      <c r="AL52" s="3"/>
      <c r="AM52" s="3"/>
    </row>
    <row r="53" spans="1:39" ht="23.55" customHeight="1" x14ac:dyDescent="0.2">
      <c r="B53" s="84" t="str">
        <f t="shared" si="14"/>
        <v xml:space="preserve"> 3</v>
      </c>
      <c r="C53" s="18" t="str">
        <f t="shared" si="15"/>
        <v>金</v>
      </c>
      <c r="D53" s="65" t="str">
        <f t="shared" si="16"/>
        <v/>
      </c>
      <c r="E53" s="68"/>
      <c r="F53" s="97"/>
      <c r="G53" s="97"/>
      <c r="H53" s="70"/>
      <c r="M53" s="27">
        <v>46806</v>
      </c>
      <c r="N53" s="17" t="s">
        <v>14</v>
      </c>
      <c r="U53" s="15">
        <f t="shared" si="17"/>
        <v>3</v>
      </c>
      <c r="V53" s="84">
        <f t="shared" si="18"/>
        <v>3</v>
      </c>
      <c r="W53" s="18" t="str">
        <f t="shared" si="19"/>
        <v>金</v>
      </c>
      <c r="AH53" s="1"/>
      <c r="AI53" s="1"/>
      <c r="AL53" s="3"/>
      <c r="AM53" s="3"/>
    </row>
    <row r="54" spans="1:39" ht="23.55" customHeight="1" x14ac:dyDescent="0.2">
      <c r="B54" s="84" t="str">
        <f t="shared" si="14"/>
        <v xml:space="preserve"> 2</v>
      </c>
      <c r="C54" s="18" t="str">
        <f t="shared" si="15"/>
        <v>木</v>
      </c>
      <c r="D54" s="65" t="str">
        <f t="shared" si="16"/>
        <v/>
      </c>
      <c r="E54" s="68"/>
      <c r="F54" s="97"/>
      <c r="G54" s="97"/>
      <c r="H54" s="70"/>
      <c r="M54" s="27">
        <v>46832</v>
      </c>
      <c r="N54" s="17" t="s">
        <v>3</v>
      </c>
      <c r="U54" s="15">
        <f t="shared" si="17"/>
        <v>2</v>
      </c>
      <c r="V54" s="84">
        <f t="shared" si="18"/>
        <v>2</v>
      </c>
      <c r="W54" s="18" t="str">
        <f t="shared" si="19"/>
        <v>木</v>
      </c>
      <c r="AH54" s="1"/>
      <c r="AI54" s="1"/>
      <c r="AL54" s="3"/>
      <c r="AM54" s="3"/>
    </row>
    <row r="55" spans="1:39" ht="23.55" customHeight="1" x14ac:dyDescent="0.2">
      <c r="B55" s="84" t="str">
        <f t="shared" si="14"/>
        <v xml:space="preserve"> 1</v>
      </c>
      <c r="C55" s="18" t="str">
        <f t="shared" si="15"/>
        <v>水</v>
      </c>
      <c r="D55" s="65" t="str">
        <f t="shared" si="16"/>
        <v/>
      </c>
      <c r="E55" s="68"/>
      <c r="F55" s="97"/>
      <c r="G55" s="97"/>
      <c r="H55" s="70"/>
      <c r="M55" s="27">
        <v>46872</v>
      </c>
      <c r="N55" s="17" t="s">
        <v>4</v>
      </c>
      <c r="U55" s="15">
        <f t="shared" si="17"/>
        <v>1</v>
      </c>
      <c r="V55" s="84">
        <f t="shared" si="18"/>
        <v>1</v>
      </c>
      <c r="W55" s="18" t="str">
        <f t="shared" si="19"/>
        <v>水</v>
      </c>
      <c r="AH55" s="1"/>
      <c r="AI55" s="1"/>
      <c r="AL55" s="3"/>
      <c r="AM55" s="3"/>
    </row>
    <row r="56" spans="1:39" ht="23.55" customHeight="1" x14ac:dyDescent="0.2">
      <c r="A56" s="71"/>
      <c r="B56" s="84" t="str">
        <f t="shared" si="14"/>
        <v/>
      </c>
      <c r="C56" s="18" t="str">
        <f t="shared" si="15"/>
        <v/>
      </c>
      <c r="D56" s="65" t="str">
        <f t="shared" si="16"/>
        <v/>
      </c>
      <c r="E56" s="68"/>
      <c r="F56" s="97"/>
      <c r="G56" s="97"/>
      <c r="H56" s="70"/>
      <c r="M56" s="27">
        <v>46876</v>
      </c>
      <c r="N56" s="17" t="s">
        <v>5</v>
      </c>
      <c r="U56" s="15" t="str">
        <f t="shared" si="17"/>
        <v/>
      </c>
      <c r="V56" s="84" t="str">
        <f t="shared" si="18"/>
        <v/>
      </c>
      <c r="W56" s="18" t="str">
        <f t="shared" si="19"/>
        <v/>
      </c>
      <c r="AH56" s="1"/>
      <c r="AI56" s="1"/>
      <c r="AL56" s="3"/>
      <c r="AM56" s="3"/>
    </row>
    <row r="57" spans="1:39" ht="23.55" customHeight="1" x14ac:dyDescent="0.2">
      <c r="A57" s="71"/>
      <c r="B57" s="83"/>
      <c r="C57" s="82"/>
      <c r="D57" s="96" t="str">
        <f>D22</f>
        <v>メモ・備考・反省・合計</v>
      </c>
      <c r="E57" s="96"/>
      <c r="F57" s="96"/>
      <c r="G57" s="96"/>
      <c r="H57" s="96"/>
      <c r="M57" s="27">
        <v>46877</v>
      </c>
      <c r="N57" s="17" t="s">
        <v>6</v>
      </c>
      <c r="U57" s="15" t="s">
        <v>41</v>
      </c>
      <c r="V57" s="15" t="s">
        <v>42</v>
      </c>
      <c r="W57" s="15" t="s">
        <v>23</v>
      </c>
      <c r="AH57" s="1"/>
      <c r="AI57" s="1"/>
      <c r="AL57" s="3"/>
      <c r="AM57" s="3"/>
    </row>
    <row r="58" spans="1:39" ht="23.55" customHeight="1" x14ac:dyDescent="0.2">
      <c r="B58" s="85" t="str">
        <f t="shared" ref="B58:B73" si="20">IF(V58="","",IF(V58&lt;10," "&amp;V58,V58))</f>
        <v xml:space="preserve"> 1</v>
      </c>
      <c r="C58" s="4" t="str">
        <f>IF(W58="","",W58)</f>
        <v>水</v>
      </c>
      <c r="D58" s="73"/>
      <c r="E58" s="74"/>
      <c r="F58" s="74"/>
      <c r="G58" s="74"/>
      <c r="H58" s="75"/>
      <c r="M58" s="27">
        <v>46878</v>
      </c>
      <c r="N58" s="17" t="s">
        <v>8</v>
      </c>
      <c r="U58" s="15">
        <v>1</v>
      </c>
      <c r="V58" s="24" cm="1">
        <f t="array" ref="V58">IFERROR(INDEX($V$41:$V$56,MATCH(U58,$U$41:$U$56,0),0),"")</f>
        <v>1</v>
      </c>
      <c r="W58" s="24" t="str" cm="1">
        <f t="array" ref="W58">IFERROR(INDEX($W$41:$W$56,MATCH(U58,$U$41:$U$56,0),0),"")</f>
        <v>水</v>
      </c>
      <c r="AH58" s="1"/>
      <c r="AI58" s="1"/>
      <c r="AL58" s="3"/>
      <c r="AM58" s="3"/>
    </row>
    <row r="59" spans="1:39" ht="23.55" customHeight="1" x14ac:dyDescent="0.2">
      <c r="B59" s="85" t="str">
        <f t="shared" si="20"/>
        <v xml:space="preserve"> 2</v>
      </c>
      <c r="C59" s="4" t="str">
        <f t="shared" ref="C59:C73" si="21">IF(W59="","",W59)</f>
        <v>木</v>
      </c>
      <c r="D59" s="76"/>
      <c r="E59" s="77"/>
      <c r="F59" s="77"/>
      <c r="G59" s="77"/>
      <c r="H59" s="78"/>
      <c r="M59" s="27">
        <v>46951</v>
      </c>
      <c r="N59" s="17" t="s">
        <v>9</v>
      </c>
      <c r="U59" s="15">
        <v>2</v>
      </c>
      <c r="V59" s="24" cm="1">
        <f t="array" ref="V59">IFERROR(INDEX($V$41:$V$56,MATCH(U59,$U$41:$U$56,0),0),"")</f>
        <v>2</v>
      </c>
      <c r="W59" s="24" t="str" cm="1">
        <f t="array" ref="W59">IFERROR(INDEX($W$41:$W$56,MATCH(U59,$U$41:$U$56,0),0),"")</f>
        <v>木</v>
      </c>
      <c r="AH59" s="1"/>
      <c r="AI59" s="1"/>
      <c r="AL59" s="3"/>
      <c r="AM59" s="3"/>
    </row>
    <row r="60" spans="1:39" ht="23.55" customHeight="1" x14ac:dyDescent="0.2">
      <c r="B60" s="85" t="str">
        <f t="shared" si="20"/>
        <v xml:space="preserve"> 3</v>
      </c>
      <c r="C60" s="4" t="str">
        <f t="shared" si="21"/>
        <v>金</v>
      </c>
      <c r="D60" s="76"/>
      <c r="E60" s="77"/>
      <c r="F60" s="77"/>
      <c r="G60" s="77"/>
      <c r="H60" s="78"/>
      <c r="M60" s="27">
        <v>46976</v>
      </c>
      <c r="N60" s="17" t="s">
        <v>18</v>
      </c>
      <c r="U60" s="15">
        <v>3</v>
      </c>
      <c r="V60" s="24" cm="1">
        <f t="array" ref="V60">IFERROR(INDEX($V$41:$V$56,MATCH(U60,$U$41:$U$56,0),0),"")</f>
        <v>3</v>
      </c>
      <c r="W60" s="24" t="str" cm="1">
        <f t="array" ref="W60">IFERROR(INDEX($W$41:$W$56,MATCH(U60,$U$41:$U$56,0),0),"")</f>
        <v>金</v>
      </c>
      <c r="AH60" s="1"/>
      <c r="AI60" s="1"/>
      <c r="AL60" s="3"/>
      <c r="AM60" s="3"/>
    </row>
    <row r="61" spans="1:39" ht="23.55" customHeight="1" x14ac:dyDescent="0.2">
      <c r="B61" s="85" t="str">
        <f t="shared" si="20"/>
        <v xml:space="preserve"> 4</v>
      </c>
      <c r="C61" s="4" t="str">
        <f t="shared" si="21"/>
        <v>土</v>
      </c>
      <c r="D61" s="76"/>
      <c r="E61" s="77"/>
      <c r="F61" s="77"/>
      <c r="G61" s="77"/>
      <c r="H61" s="78"/>
      <c r="M61" s="27">
        <v>47014</v>
      </c>
      <c r="N61" s="17" t="s">
        <v>10</v>
      </c>
      <c r="U61" s="15">
        <v>4</v>
      </c>
      <c r="V61" s="24" cm="1">
        <f t="array" ref="V61">IFERROR(INDEX($V$41:$V$56,MATCH(U61,$U$41:$U$56,0),0),"")</f>
        <v>4</v>
      </c>
      <c r="W61" s="24" t="str" cm="1">
        <f t="array" ref="W61">IFERROR(INDEX($W$41:$W$56,MATCH(U61,$U$41:$U$56,0),0),"")</f>
        <v>土</v>
      </c>
      <c r="AH61" s="1"/>
      <c r="AI61" s="1"/>
      <c r="AL61" s="3"/>
      <c r="AM61" s="3"/>
    </row>
    <row r="62" spans="1:39" ht="23.55" customHeight="1" x14ac:dyDescent="0.2">
      <c r="B62" s="85" t="str">
        <f t="shared" si="20"/>
        <v xml:space="preserve"> 5</v>
      </c>
      <c r="C62" s="4" t="str">
        <f t="shared" si="21"/>
        <v>日</v>
      </c>
      <c r="D62" s="76"/>
      <c r="E62" s="77"/>
      <c r="F62" s="77"/>
      <c r="G62" s="77"/>
      <c r="H62" s="78"/>
      <c r="M62" s="27">
        <v>47018</v>
      </c>
      <c r="N62" s="17" t="s">
        <v>11</v>
      </c>
      <c r="U62" s="15">
        <v>5</v>
      </c>
      <c r="V62" s="24" cm="1">
        <f t="array" ref="V62">IFERROR(INDEX($V$41:$V$56,MATCH(U62,$U$41:$U$56,0),0),"")</f>
        <v>5</v>
      </c>
      <c r="W62" s="24" t="str" cm="1">
        <f t="array" ref="W62">IFERROR(INDEX($W$41:$W$56,MATCH(U62,$U$41:$U$56,0),0),"")</f>
        <v>日</v>
      </c>
      <c r="AH62" s="1"/>
      <c r="AI62" s="1"/>
      <c r="AL62" s="3"/>
      <c r="AM62" s="3"/>
    </row>
    <row r="63" spans="1:39" ht="23.55" customHeight="1" x14ac:dyDescent="0.2">
      <c r="B63" s="85" t="str">
        <f t="shared" si="20"/>
        <v xml:space="preserve"> 6</v>
      </c>
      <c r="C63" s="4" t="str">
        <f t="shared" si="21"/>
        <v>月</v>
      </c>
      <c r="D63" s="76"/>
      <c r="E63" s="77"/>
      <c r="F63" s="77"/>
      <c r="G63" s="77"/>
      <c r="H63" s="78"/>
      <c r="M63" s="27">
        <v>47035</v>
      </c>
      <c r="N63" s="17" t="s">
        <v>29</v>
      </c>
      <c r="U63" s="15">
        <v>6</v>
      </c>
      <c r="V63" s="24" cm="1">
        <f t="array" ref="V63">IFERROR(INDEX($V$41:$V$56,MATCH(U63,$U$41:$U$56,0),0),"")</f>
        <v>6</v>
      </c>
      <c r="W63" s="24" t="str" cm="1">
        <f t="array" ref="W63">IFERROR(INDEX($W$41:$W$56,MATCH(U63,$U$41:$U$56,0),0),"")</f>
        <v>月</v>
      </c>
      <c r="AH63" s="1"/>
      <c r="AI63" s="1"/>
      <c r="AL63" s="3"/>
      <c r="AM63" s="3"/>
    </row>
    <row r="64" spans="1:39" ht="23.55" customHeight="1" x14ac:dyDescent="0.2">
      <c r="B64" s="85" t="str">
        <f t="shared" si="20"/>
        <v xml:space="preserve"> 7</v>
      </c>
      <c r="C64" s="4" t="str">
        <f t="shared" si="21"/>
        <v>火</v>
      </c>
      <c r="D64" s="76"/>
      <c r="E64" s="77"/>
      <c r="F64" s="77"/>
      <c r="G64" s="77"/>
      <c r="H64" s="78"/>
      <c r="M64" s="27">
        <v>47060</v>
      </c>
      <c r="N64" s="17" t="s">
        <v>12</v>
      </c>
      <c r="U64" s="15">
        <v>7</v>
      </c>
      <c r="V64" s="24" cm="1">
        <f t="array" ref="V64">IFERROR(INDEX($V$41:$V$56,MATCH(U64,$U$41:$U$56,0),0),"")</f>
        <v>7</v>
      </c>
      <c r="W64" s="24" t="str" cm="1">
        <f t="array" ref="W64">IFERROR(INDEX($W$41:$W$56,MATCH(U64,$U$41:$U$56,0),0),"")</f>
        <v>火</v>
      </c>
      <c r="AH64" s="1"/>
      <c r="AI64" s="1"/>
      <c r="AL64" s="3"/>
      <c r="AM64" s="3"/>
    </row>
    <row r="65" spans="2:39" ht="23.55" customHeight="1" x14ac:dyDescent="0.2">
      <c r="B65" s="85" t="str">
        <f t="shared" si="20"/>
        <v xml:space="preserve"> 8</v>
      </c>
      <c r="C65" s="4" t="str">
        <f t="shared" si="21"/>
        <v>水</v>
      </c>
      <c r="D65" s="76"/>
      <c r="E65" s="77"/>
      <c r="F65" s="77"/>
      <c r="G65" s="77"/>
      <c r="H65" s="78"/>
      <c r="M65" s="27">
        <v>47080</v>
      </c>
      <c r="N65" s="17" t="s">
        <v>13</v>
      </c>
      <c r="U65" s="15">
        <v>8</v>
      </c>
      <c r="V65" s="24" cm="1">
        <f t="array" ref="V65">IFERROR(INDEX($V$41:$V$56,MATCH(U65,$U$41:$U$56,0),0),"")</f>
        <v>8</v>
      </c>
      <c r="W65" s="24" t="str" cm="1">
        <f t="array" ref="W65">IFERROR(INDEX($W$41:$W$56,MATCH(U65,$U$41:$U$56,0),0),"")</f>
        <v>水</v>
      </c>
      <c r="AH65" s="1"/>
      <c r="AI65" s="1"/>
      <c r="AL65" s="3"/>
      <c r="AM65" s="3"/>
    </row>
    <row r="66" spans="2:39" ht="23.55" customHeight="1" x14ac:dyDescent="0.2">
      <c r="B66" s="85" t="str">
        <f t="shared" si="20"/>
        <v xml:space="preserve"> 9</v>
      </c>
      <c r="C66" s="4" t="str">
        <f t="shared" si="21"/>
        <v>木</v>
      </c>
      <c r="D66" s="76"/>
      <c r="E66" s="77"/>
      <c r="F66" s="77"/>
      <c r="G66" s="77"/>
      <c r="H66" s="78"/>
      <c r="M66" s="27"/>
      <c r="U66" s="15">
        <v>9</v>
      </c>
      <c r="V66" s="24" cm="1">
        <f t="array" ref="V66">IFERROR(INDEX($V$41:$V$56,MATCH(U66,$U$41:$U$56,0),0),"")</f>
        <v>9</v>
      </c>
      <c r="W66" s="24" t="str" cm="1">
        <f t="array" ref="W66">IFERROR(INDEX($W$41:$W$56,MATCH(U66,$U$41:$U$56,0),0),"")</f>
        <v>木</v>
      </c>
      <c r="AH66" s="1"/>
      <c r="AI66" s="1"/>
      <c r="AL66" s="3"/>
      <c r="AM66" s="3"/>
    </row>
    <row r="67" spans="2:39" ht="23.55" customHeight="1" x14ac:dyDescent="0.2">
      <c r="B67" s="85">
        <f t="shared" si="20"/>
        <v>10</v>
      </c>
      <c r="C67" s="4" t="str">
        <f t="shared" si="21"/>
        <v>金</v>
      </c>
      <c r="D67" s="76"/>
      <c r="E67" s="77"/>
      <c r="F67" s="77"/>
      <c r="G67" s="77"/>
      <c r="H67" s="78"/>
      <c r="M67" s="27"/>
      <c r="U67" s="15">
        <v>10</v>
      </c>
      <c r="V67" s="24" cm="1">
        <f t="array" ref="V67">IFERROR(INDEX($V$41:$V$56,MATCH(U67,$U$41:$U$56,0),0),"")</f>
        <v>10</v>
      </c>
      <c r="W67" s="24" t="str" cm="1">
        <f t="array" ref="W67">IFERROR(INDEX($W$41:$W$56,MATCH(U67,$U$41:$U$56,0),0),"")</f>
        <v>金</v>
      </c>
      <c r="AH67" s="1"/>
      <c r="AI67" s="1"/>
      <c r="AL67" s="3"/>
      <c r="AM67" s="3"/>
    </row>
    <row r="68" spans="2:39" ht="23.55" customHeight="1" x14ac:dyDescent="0.2">
      <c r="B68" s="85">
        <f t="shared" si="20"/>
        <v>11</v>
      </c>
      <c r="C68" s="4" t="str">
        <f t="shared" si="21"/>
        <v>土</v>
      </c>
      <c r="D68" s="76"/>
      <c r="E68" s="77"/>
      <c r="F68" s="77"/>
      <c r="G68" s="77"/>
      <c r="H68" s="78"/>
      <c r="M68" s="27"/>
      <c r="U68" s="15">
        <v>11</v>
      </c>
      <c r="V68" s="24" cm="1">
        <f t="array" ref="V68">IFERROR(INDEX($V$41:$V$56,MATCH(U68,$U$41:$U$56,0),0),"")</f>
        <v>11</v>
      </c>
      <c r="W68" s="24" t="str" cm="1">
        <f t="array" ref="W68">IFERROR(INDEX($W$41:$W$56,MATCH(U68,$U$41:$U$56,0),0),"")</f>
        <v>土</v>
      </c>
      <c r="AH68" s="1"/>
      <c r="AI68" s="1"/>
      <c r="AL68" s="3"/>
      <c r="AM68" s="3"/>
    </row>
    <row r="69" spans="2:39" ht="23.55" customHeight="1" x14ac:dyDescent="0.2">
      <c r="B69" s="85">
        <f t="shared" si="20"/>
        <v>12</v>
      </c>
      <c r="C69" s="4" t="str">
        <f t="shared" si="21"/>
        <v>日</v>
      </c>
      <c r="D69" s="76"/>
      <c r="E69" s="77"/>
      <c r="F69" s="77"/>
      <c r="G69" s="77"/>
      <c r="H69" s="78"/>
      <c r="M69" s="27"/>
      <c r="U69" s="15">
        <v>12</v>
      </c>
      <c r="V69" s="24" cm="1">
        <f t="array" ref="V69">IFERROR(INDEX($V$41:$V$56,MATCH(U69,$U$41:$U$56,0),0),"")</f>
        <v>12</v>
      </c>
      <c r="W69" s="24" t="str" cm="1">
        <f t="array" ref="W69">IFERROR(INDEX($W$41:$W$56,MATCH(U69,$U$41:$U$56,0),0),"")</f>
        <v>日</v>
      </c>
      <c r="AH69" s="1"/>
      <c r="AI69" s="1"/>
      <c r="AL69" s="3"/>
      <c r="AM69" s="3"/>
    </row>
    <row r="70" spans="2:39" ht="23.55" customHeight="1" x14ac:dyDescent="0.2">
      <c r="B70" s="85">
        <f t="shared" si="20"/>
        <v>13</v>
      </c>
      <c r="C70" s="4" t="str">
        <f t="shared" si="21"/>
        <v>月</v>
      </c>
      <c r="D70" s="76"/>
      <c r="E70" s="77"/>
      <c r="F70" s="77"/>
      <c r="G70" s="77"/>
      <c r="H70" s="78"/>
      <c r="M70" s="27"/>
      <c r="U70" s="15">
        <v>13</v>
      </c>
      <c r="V70" s="24" cm="1">
        <f t="array" ref="V70">IFERROR(INDEX($V$41:$V$56,MATCH(U70,$U$41:$U$56,0),0),"")</f>
        <v>13</v>
      </c>
      <c r="W70" s="24" t="str" cm="1">
        <f t="array" ref="W70">IFERROR(INDEX($W$41:$W$56,MATCH(U70,$U$41:$U$56,0),0),"")</f>
        <v>月</v>
      </c>
      <c r="AH70" s="1"/>
      <c r="AI70" s="1"/>
      <c r="AL70" s="3"/>
      <c r="AM70" s="3"/>
    </row>
    <row r="71" spans="2:39" ht="23.55" customHeight="1" x14ac:dyDescent="0.2">
      <c r="B71" s="18">
        <f t="shared" si="20"/>
        <v>14</v>
      </c>
      <c r="C71" s="4" t="str">
        <f t="shared" si="21"/>
        <v>火</v>
      </c>
      <c r="D71" s="76"/>
      <c r="E71" s="77"/>
      <c r="F71" s="77"/>
      <c r="G71" s="77"/>
      <c r="H71" s="78"/>
      <c r="M71" s="27"/>
      <c r="U71" s="15">
        <v>14</v>
      </c>
      <c r="V71" s="24" cm="1">
        <f t="array" ref="V71">IFERROR(INDEX($V$41:$V$56,MATCH(U71,$U$41:$U$56,0),0),"")</f>
        <v>14</v>
      </c>
      <c r="W71" s="24" t="str" cm="1">
        <f t="array" ref="W71">IFERROR(INDEX($W$41:$W$56,MATCH(U71,$U$41:$U$56,0),0),"")</f>
        <v>火</v>
      </c>
      <c r="AH71" s="1"/>
      <c r="AI71" s="1"/>
      <c r="AL71" s="3"/>
      <c r="AM71" s="3"/>
    </row>
    <row r="72" spans="2:39" ht="23.55" customHeight="1" x14ac:dyDescent="0.2">
      <c r="B72" s="18">
        <f t="shared" si="20"/>
        <v>15</v>
      </c>
      <c r="C72" s="4" t="str">
        <f t="shared" si="21"/>
        <v>水</v>
      </c>
      <c r="D72" s="76"/>
      <c r="E72" s="77"/>
      <c r="F72" s="77"/>
      <c r="G72" s="77"/>
      <c r="H72" s="78"/>
      <c r="M72" s="27">
        <v>47119</v>
      </c>
      <c r="N72" s="17" t="s">
        <v>0</v>
      </c>
      <c r="U72" s="15">
        <v>15</v>
      </c>
      <c r="V72" s="24" cm="1">
        <f t="array" ref="V72">IFERROR(INDEX($V$41:$V$56,MATCH(U72,$U$41:$U$56,0),0),"")</f>
        <v>15</v>
      </c>
      <c r="W72" s="24" t="str" cm="1">
        <f t="array" ref="W72">IFERROR(INDEX($W$41:$W$56,MATCH(U72,$U$41:$U$56,0),0),"")</f>
        <v>水</v>
      </c>
      <c r="AH72" s="1"/>
      <c r="AI72" s="1"/>
      <c r="AL72" s="3"/>
      <c r="AM72" s="3"/>
    </row>
    <row r="73" spans="2:39" ht="23.55" customHeight="1" x14ac:dyDescent="0.2">
      <c r="B73" s="18" t="str">
        <f t="shared" si="20"/>
        <v/>
      </c>
      <c r="C73" s="4" t="str">
        <f t="shared" si="21"/>
        <v/>
      </c>
      <c r="D73" s="79"/>
      <c r="E73" s="80"/>
      <c r="F73" s="80"/>
      <c r="G73" s="80"/>
      <c r="H73" s="81"/>
      <c r="M73" s="27">
        <v>47126</v>
      </c>
      <c r="N73" s="17" t="s">
        <v>1</v>
      </c>
      <c r="U73" s="15">
        <v>16</v>
      </c>
      <c r="V73" s="24" t="str" cm="1">
        <f t="array" ref="V73">IFERROR(INDEX($V$41:$V$56,MATCH(U73,$U$41:$U$56,0),0),"")</f>
        <v/>
      </c>
      <c r="W73" s="24" t="str" cm="1">
        <f t="array" ref="W73">IFERROR(INDEX($W$41:$W$56,MATCH(U73,$U$41:$U$56,0),0),"")</f>
        <v/>
      </c>
      <c r="AH73" s="1"/>
      <c r="AI73" s="1"/>
      <c r="AL73" s="3"/>
      <c r="AM73" s="3"/>
    </row>
    <row r="74" spans="2:39" ht="23.55" customHeight="1" x14ac:dyDescent="0.2">
      <c r="M74" s="27">
        <v>47160</v>
      </c>
      <c r="N74" s="17" t="s">
        <v>2</v>
      </c>
      <c r="AH74" s="1"/>
      <c r="AI74" s="1"/>
      <c r="AL74" s="3"/>
      <c r="AM74" s="3"/>
    </row>
    <row r="75" spans="2:39" ht="23.55" customHeight="1" x14ac:dyDescent="0.2">
      <c r="M75" s="27">
        <v>47161</v>
      </c>
      <c r="N75" s="17" t="s">
        <v>7</v>
      </c>
      <c r="AH75" s="1"/>
      <c r="AI75" s="1"/>
      <c r="AL75" s="3"/>
      <c r="AM75" s="3"/>
    </row>
    <row r="76" spans="2:39" ht="23.55" customHeight="1" x14ac:dyDescent="0.2">
      <c r="M76" s="27">
        <v>47172</v>
      </c>
      <c r="N76" s="17" t="s">
        <v>14</v>
      </c>
      <c r="AH76" s="1"/>
      <c r="AI76" s="1"/>
      <c r="AL76" s="3"/>
      <c r="AM76" s="3"/>
    </row>
    <row r="77" spans="2:39" ht="23.55" customHeight="1" x14ac:dyDescent="0.2">
      <c r="M77" s="27">
        <v>47197</v>
      </c>
      <c r="N77" s="17" t="s">
        <v>3</v>
      </c>
      <c r="AH77" s="1"/>
      <c r="AI77" s="1"/>
      <c r="AL77" s="3"/>
      <c r="AM77" s="3"/>
    </row>
    <row r="78" spans="2:39" ht="23.55" customHeight="1" x14ac:dyDescent="0.2">
      <c r="M78" s="27">
        <v>47237</v>
      </c>
      <c r="N78" s="17" t="s">
        <v>4</v>
      </c>
      <c r="AH78" s="1"/>
      <c r="AI78" s="1"/>
      <c r="AL78" s="3"/>
      <c r="AM78" s="3"/>
    </row>
    <row r="79" spans="2:39" ht="23.55" customHeight="1" x14ac:dyDescent="0.2">
      <c r="M79" s="27">
        <v>47238</v>
      </c>
      <c r="N79" s="17" t="s">
        <v>7</v>
      </c>
      <c r="AH79" s="1"/>
      <c r="AI79" s="1"/>
      <c r="AL79" s="3"/>
      <c r="AM79" s="3"/>
    </row>
    <row r="80" spans="2:39" ht="23.55" customHeight="1" x14ac:dyDescent="0.2">
      <c r="M80" s="27">
        <v>47241</v>
      </c>
      <c r="N80" s="17" t="s">
        <v>5</v>
      </c>
      <c r="AH80" s="1"/>
      <c r="AI80" s="1"/>
      <c r="AL80" s="3"/>
      <c r="AM80" s="3"/>
    </row>
    <row r="81" spans="13:39" ht="23.55" customHeight="1" x14ac:dyDescent="0.2">
      <c r="M81" s="27">
        <v>47242</v>
      </c>
      <c r="N81" s="17" t="s">
        <v>6</v>
      </c>
      <c r="AH81" s="1"/>
      <c r="AI81" s="1"/>
      <c r="AL81" s="3"/>
      <c r="AM81" s="3"/>
    </row>
    <row r="82" spans="13:39" ht="23.55" customHeight="1" x14ac:dyDescent="0.2">
      <c r="M82" s="27">
        <v>47243</v>
      </c>
      <c r="N82" s="17" t="s">
        <v>8</v>
      </c>
      <c r="AH82" s="1"/>
      <c r="AI82" s="1"/>
      <c r="AL82" s="3"/>
      <c r="AM82" s="3"/>
    </row>
    <row r="83" spans="13:39" ht="23.55" customHeight="1" x14ac:dyDescent="0.2">
      <c r="M83" s="27">
        <v>47315</v>
      </c>
      <c r="N83" s="17" t="s">
        <v>9</v>
      </c>
      <c r="AH83" s="1"/>
      <c r="AI83" s="1"/>
      <c r="AL83" s="3"/>
      <c r="AM83" s="3"/>
    </row>
    <row r="84" spans="13:39" ht="23.55" customHeight="1" x14ac:dyDescent="0.2">
      <c r="M84" s="27">
        <v>47341</v>
      </c>
      <c r="N84" s="17" t="s">
        <v>18</v>
      </c>
      <c r="AH84" s="1"/>
      <c r="AI84" s="1"/>
      <c r="AL84" s="3"/>
      <c r="AM84" s="3"/>
    </row>
    <row r="85" spans="13:39" ht="23.55" customHeight="1" x14ac:dyDescent="0.2">
      <c r="M85" s="27">
        <v>47378</v>
      </c>
      <c r="N85" s="17" t="s">
        <v>10</v>
      </c>
      <c r="AH85" s="1"/>
      <c r="AI85" s="1"/>
      <c r="AL85" s="3"/>
      <c r="AM85" s="3"/>
    </row>
    <row r="86" spans="13:39" ht="23.55" customHeight="1" x14ac:dyDescent="0.2">
      <c r="M86" s="27">
        <v>47384</v>
      </c>
      <c r="N86" s="17" t="s">
        <v>11</v>
      </c>
      <c r="AH86" s="1"/>
      <c r="AI86" s="1"/>
      <c r="AL86" s="3"/>
      <c r="AM86" s="3"/>
    </row>
    <row r="87" spans="13:39" ht="23.55" customHeight="1" x14ac:dyDescent="0.2">
      <c r="M87" s="27">
        <v>47385</v>
      </c>
      <c r="N87" s="17" t="s">
        <v>7</v>
      </c>
      <c r="AH87" s="1"/>
      <c r="AI87" s="1"/>
      <c r="AL87" s="3"/>
      <c r="AM87" s="3"/>
    </row>
    <row r="88" spans="13:39" ht="23.55" customHeight="1" x14ac:dyDescent="0.2">
      <c r="M88" s="27">
        <v>47399</v>
      </c>
      <c r="N88" s="17" t="s">
        <v>29</v>
      </c>
      <c r="AH88" s="1"/>
      <c r="AI88" s="1"/>
      <c r="AL88" s="3"/>
      <c r="AM88" s="3"/>
    </row>
    <row r="89" spans="13:39" ht="23.55" customHeight="1" x14ac:dyDescent="0.2">
      <c r="M89" s="27">
        <v>47425</v>
      </c>
      <c r="N89" s="17" t="s">
        <v>12</v>
      </c>
      <c r="AH89" s="1"/>
      <c r="AI89" s="1"/>
      <c r="AL89" s="3"/>
      <c r="AM89" s="3"/>
    </row>
    <row r="90" spans="13:39" ht="23.55" customHeight="1" x14ac:dyDescent="0.2">
      <c r="M90" s="27">
        <v>47445</v>
      </c>
      <c r="N90" s="17" t="s">
        <v>13</v>
      </c>
      <c r="AH90" s="1"/>
      <c r="AI90" s="1"/>
      <c r="AL90" s="3"/>
      <c r="AM90" s="3"/>
    </row>
    <row r="91" spans="13:39" ht="23.55" customHeight="1" x14ac:dyDescent="0.2">
      <c r="M91" s="27"/>
      <c r="AH91" s="1"/>
      <c r="AI91" s="1"/>
      <c r="AL91" s="3"/>
      <c r="AM91" s="3"/>
    </row>
    <row r="92" spans="13:39" ht="23.55" customHeight="1" x14ac:dyDescent="0.2">
      <c r="M92" s="27"/>
      <c r="AH92" s="1"/>
      <c r="AI92" s="1"/>
      <c r="AL92" s="3"/>
      <c r="AM92" s="3"/>
    </row>
    <row r="93" spans="13:39" ht="23.55" customHeight="1" x14ac:dyDescent="0.2">
      <c r="M93" s="27"/>
      <c r="AH93" s="1"/>
      <c r="AI93" s="1"/>
      <c r="AL93" s="3"/>
      <c r="AM93" s="3"/>
    </row>
    <row r="94" spans="13:39" ht="23.55" customHeight="1" x14ac:dyDescent="0.2">
      <c r="M94" s="27"/>
      <c r="AH94" s="1"/>
      <c r="AI94" s="1"/>
      <c r="AL94" s="3"/>
      <c r="AM94" s="3"/>
    </row>
    <row r="95" spans="13:39" ht="23.55" customHeight="1" x14ac:dyDescent="0.2">
      <c r="M95" s="27">
        <v>47484</v>
      </c>
      <c r="N95" s="17" t="s">
        <v>0</v>
      </c>
      <c r="AH95" s="1"/>
      <c r="AI95" s="1"/>
      <c r="AL95" s="3"/>
      <c r="AM95" s="3"/>
    </row>
    <row r="96" spans="13:39" ht="23.55" customHeight="1" x14ac:dyDescent="0.2">
      <c r="M96" s="27">
        <v>47497</v>
      </c>
      <c r="N96" s="17" t="s">
        <v>1</v>
      </c>
      <c r="AH96" s="1"/>
      <c r="AI96" s="1"/>
      <c r="AL96" s="3"/>
      <c r="AM96" s="3"/>
    </row>
    <row r="97" spans="13:39" ht="23.55" customHeight="1" x14ac:dyDescent="0.2">
      <c r="M97" s="27">
        <v>47525</v>
      </c>
      <c r="N97" s="17" t="s">
        <v>2</v>
      </c>
      <c r="AH97" s="1"/>
      <c r="AI97" s="1"/>
      <c r="AL97" s="3"/>
      <c r="AM97" s="3"/>
    </row>
    <row r="98" spans="13:39" ht="23.55" customHeight="1" x14ac:dyDescent="0.2">
      <c r="M98" s="27">
        <v>47537</v>
      </c>
      <c r="N98" s="17" t="s">
        <v>14</v>
      </c>
      <c r="AH98" s="1"/>
      <c r="AI98" s="1"/>
      <c r="AL98" s="3"/>
      <c r="AM98" s="3"/>
    </row>
    <row r="99" spans="13:39" ht="23.55" customHeight="1" x14ac:dyDescent="0.2">
      <c r="M99" s="27">
        <v>47562</v>
      </c>
      <c r="N99" s="17" t="s">
        <v>3</v>
      </c>
      <c r="AH99" s="1"/>
      <c r="AI99" s="1"/>
      <c r="AL99" s="3"/>
      <c r="AM99" s="3"/>
    </row>
    <row r="100" spans="13:39" ht="23.55" customHeight="1" x14ac:dyDescent="0.2">
      <c r="M100" s="27">
        <v>47602</v>
      </c>
      <c r="N100" s="17" t="s">
        <v>4</v>
      </c>
      <c r="AH100" s="1"/>
      <c r="AI100" s="1"/>
      <c r="AL100" s="3"/>
      <c r="AM100" s="3"/>
    </row>
    <row r="101" spans="13:39" ht="23.55" customHeight="1" x14ac:dyDescent="0.2">
      <c r="M101" s="27">
        <v>47606</v>
      </c>
      <c r="N101" s="17" t="s">
        <v>5</v>
      </c>
      <c r="AH101" s="1"/>
      <c r="AI101" s="1"/>
      <c r="AL101" s="3"/>
      <c r="AM101" s="3"/>
    </row>
    <row r="102" spans="13:39" ht="23.55" customHeight="1" x14ac:dyDescent="0.2">
      <c r="M102" s="27">
        <v>47607</v>
      </c>
      <c r="N102" s="17" t="s">
        <v>6</v>
      </c>
      <c r="AH102" s="1"/>
      <c r="AI102" s="1"/>
      <c r="AL102" s="3"/>
      <c r="AM102" s="3"/>
    </row>
    <row r="103" spans="13:39" ht="23.55" customHeight="1" x14ac:dyDescent="0.2">
      <c r="M103" s="27">
        <v>47608</v>
      </c>
      <c r="N103" s="17" t="s">
        <v>8</v>
      </c>
      <c r="AH103" s="1"/>
      <c r="AI103" s="1"/>
      <c r="AL103" s="3"/>
      <c r="AM103" s="3"/>
    </row>
    <row r="104" spans="13:39" ht="23.55" customHeight="1" x14ac:dyDescent="0.2">
      <c r="M104" s="27">
        <v>47609</v>
      </c>
      <c r="N104" s="17" t="s">
        <v>7</v>
      </c>
      <c r="AH104" s="1"/>
      <c r="AI104" s="1"/>
      <c r="AL104" s="3"/>
      <c r="AM104" s="3"/>
    </row>
    <row r="105" spans="13:39" ht="23.55" customHeight="1" x14ac:dyDescent="0.2">
      <c r="M105" s="27">
        <v>47679</v>
      </c>
      <c r="N105" s="17" t="s">
        <v>9</v>
      </c>
      <c r="AH105" s="1"/>
      <c r="AI105" s="1"/>
      <c r="AL105" s="3"/>
      <c r="AM105" s="3"/>
    </row>
    <row r="106" spans="13:39" ht="23.55" customHeight="1" x14ac:dyDescent="0.2">
      <c r="M106" s="27">
        <v>47706</v>
      </c>
      <c r="N106" s="17" t="s">
        <v>18</v>
      </c>
      <c r="AH106" s="1"/>
      <c r="AI106" s="1"/>
      <c r="AL106" s="3"/>
      <c r="AM106" s="3"/>
    </row>
    <row r="107" spans="13:39" ht="23.55" customHeight="1" x14ac:dyDescent="0.2">
      <c r="M107" s="27">
        <v>47707</v>
      </c>
      <c r="N107" s="17" t="s">
        <v>7</v>
      </c>
      <c r="AH107" s="1"/>
      <c r="AI107" s="1"/>
      <c r="AL107" s="3"/>
      <c r="AM107" s="3"/>
    </row>
    <row r="108" spans="13:39" ht="23.55" customHeight="1" x14ac:dyDescent="0.2">
      <c r="M108" s="27">
        <v>47742</v>
      </c>
      <c r="N108" s="17" t="s">
        <v>10</v>
      </c>
      <c r="AH108" s="1"/>
      <c r="AI108" s="1"/>
      <c r="AL108" s="3"/>
      <c r="AM108" s="3"/>
    </row>
    <row r="109" spans="13:39" ht="23.55" customHeight="1" x14ac:dyDescent="0.2">
      <c r="M109" s="27">
        <v>47749</v>
      </c>
      <c r="N109" s="17" t="s">
        <v>11</v>
      </c>
      <c r="AH109" s="1"/>
      <c r="AI109" s="1"/>
      <c r="AL109" s="3"/>
      <c r="AM109" s="3"/>
    </row>
    <row r="110" spans="13:39" ht="23.55" customHeight="1" x14ac:dyDescent="0.2">
      <c r="M110" s="27">
        <v>47770</v>
      </c>
      <c r="N110" s="17" t="s">
        <v>29</v>
      </c>
      <c r="AH110" s="1"/>
      <c r="AI110" s="1"/>
      <c r="AL110" s="3"/>
      <c r="AM110" s="3"/>
    </row>
    <row r="111" spans="13:39" ht="23.55" customHeight="1" x14ac:dyDescent="0.2">
      <c r="M111" s="27">
        <v>47790</v>
      </c>
      <c r="N111" s="17" t="s">
        <v>12</v>
      </c>
      <c r="AH111" s="1"/>
      <c r="AI111" s="1"/>
      <c r="AL111" s="3"/>
      <c r="AM111" s="3"/>
    </row>
    <row r="112" spans="13:39" ht="23.55" customHeight="1" x14ac:dyDescent="0.2">
      <c r="M112" s="27">
        <v>47791</v>
      </c>
      <c r="N112" s="17" t="s">
        <v>7</v>
      </c>
      <c r="AH112" s="1"/>
      <c r="AI112" s="1"/>
      <c r="AL112" s="3"/>
      <c r="AM112" s="3"/>
    </row>
    <row r="113" spans="13:39" ht="23.55" customHeight="1" x14ac:dyDescent="0.2">
      <c r="M113" s="27">
        <v>47810</v>
      </c>
      <c r="N113" s="17" t="s">
        <v>13</v>
      </c>
      <c r="AH113" s="1"/>
      <c r="AI113" s="1"/>
      <c r="AL113" s="3"/>
      <c r="AM113" s="3"/>
    </row>
    <row r="114" spans="13:39" ht="23.55" customHeight="1" x14ac:dyDescent="0.2">
      <c r="M114" s="27"/>
      <c r="AH114" s="1"/>
      <c r="AI114" s="1"/>
      <c r="AL114" s="3"/>
      <c r="AM114" s="3"/>
    </row>
    <row r="115" spans="13:39" ht="23.55" customHeight="1" x14ac:dyDescent="0.2">
      <c r="M115" s="27"/>
      <c r="AH115" s="1"/>
      <c r="AI115" s="1"/>
      <c r="AL115" s="3"/>
      <c r="AM115" s="3"/>
    </row>
    <row r="116" spans="13:39" ht="23.55" customHeight="1" x14ac:dyDescent="0.2">
      <c r="M116" s="27"/>
      <c r="AH116" s="1"/>
      <c r="AI116" s="1"/>
      <c r="AL116" s="3"/>
      <c r="AM116" s="3"/>
    </row>
    <row r="117" spans="13:39" ht="23.55" customHeight="1" x14ac:dyDescent="0.2">
      <c r="M117" s="27"/>
      <c r="AH117" s="1"/>
      <c r="AI117" s="1"/>
      <c r="AL117" s="3"/>
      <c r="AM117" s="3"/>
    </row>
    <row r="118" spans="13:39" ht="23.55" customHeight="1" x14ac:dyDescent="0.2">
      <c r="M118" s="27"/>
      <c r="AH118" s="1"/>
      <c r="AI118" s="1"/>
      <c r="AL118" s="3"/>
      <c r="AM118" s="3"/>
    </row>
    <row r="119" spans="13:39" ht="23.55" customHeight="1" x14ac:dyDescent="0.2">
      <c r="M119" s="27"/>
      <c r="AH119" s="1"/>
      <c r="AI119" s="1"/>
      <c r="AL119" s="3"/>
      <c r="AM119" s="3"/>
    </row>
    <row r="120" spans="13:39" ht="23.55" customHeight="1" x14ac:dyDescent="0.2">
      <c r="M120" s="27"/>
      <c r="AH120" s="1"/>
      <c r="AI120" s="1"/>
      <c r="AL120" s="3"/>
      <c r="AM120" s="3"/>
    </row>
    <row r="121" spans="13:39" ht="23.55" customHeight="1" x14ac:dyDescent="0.2">
      <c r="M121" s="27"/>
      <c r="AH121" s="1"/>
      <c r="AI121" s="1"/>
      <c r="AL121" s="3"/>
      <c r="AM121" s="3"/>
    </row>
    <row r="122" spans="13:39" ht="23.55" customHeight="1" x14ac:dyDescent="0.2">
      <c r="M122" s="27"/>
      <c r="AH122" s="1"/>
      <c r="AI122" s="1"/>
      <c r="AL122" s="3"/>
      <c r="AM122" s="3"/>
    </row>
    <row r="123" spans="13:39" ht="23.55" customHeight="1" x14ac:dyDescent="0.2">
      <c r="M123" s="27"/>
      <c r="AH123" s="1"/>
      <c r="AI123" s="1"/>
      <c r="AL123" s="3"/>
      <c r="AM123" s="3"/>
    </row>
    <row r="124" spans="13:39" ht="23.55" customHeight="1" x14ac:dyDescent="0.2">
      <c r="M124" s="27"/>
      <c r="AH124" s="1"/>
      <c r="AI124" s="1"/>
      <c r="AL124" s="3"/>
      <c r="AM124" s="3"/>
    </row>
    <row r="125" spans="13:39" ht="23.55" customHeight="1" x14ac:dyDescent="0.2">
      <c r="M125" s="27"/>
      <c r="AH125" s="1"/>
      <c r="AI125" s="1"/>
      <c r="AL125" s="3"/>
      <c r="AM125" s="3"/>
    </row>
    <row r="126" spans="13:39" ht="23.55" customHeight="1" x14ac:dyDescent="0.2">
      <c r="M126" s="27"/>
      <c r="AH126" s="1"/>
      <c r="AI126" s="1"/>
      <c r="AL126" s="3"/>
      <c r="AM126" s="3"/>
    </row>
    <row r="127" spans="13:39" ht="23.55" customHeight="1" x14ac:dyDescent="0.2">
      <c r="M127" s="27"/>
      <c r="AH127" s="1"/>
      <c r="AI127" s="1"/>
      <c r="AL127" s="3"/>
      <c r="AM127" s="3"/>
    </row>
    <row r="128" spans="13:39" ht="23.55" customHeight="1" x14ac:dyDescent="0.2">
      <c r="M128" s="27"/>
      <c r="AH128" s="1"/>
      <c r="AI128" s="1"/>
      <c r="AL128" s="3"/>
      <c r="AM128" s="3"/>
    </row>
    <row r="129" spans="13:39" ht="23.55" customHeight="1" x14ac:dyDescent="0.2">
      <c r="M129" s="27"/>
      <c r="AH129" s="1"/>
      <c r="AI129" s="1"/>
      <c r="AL129" s="3"/>
      <c r="AM129" s="3"/>
    </row>
    <row r="130" spans="13:39" ht="23.55" customHeight="1" x14ac:dyDescent="0.2">
      <c r="M130" s="27"/>
      <c r="AH130" s="1"/>
      <c r="AI130" s="1"/>
      <c r="AL130" s="3"/>
      <c r="AM130" s="3"/>
    </row>
    <row r="131" spans="13:39" ht="23.55" customHeight="1" x14ac:dyDescent="0.2">
      <c r="M131" s="27"/>
      <c r="AH131" s="1"/>
      <c r="AI131" s="1"/>
      <c r="AL131" s="3"/>
      <c r="AM131" s="3"/>
    </row>
    <row r="132" spans="13:39" ht="23.55" customHeight="1" x14ac:dyDescent="0.2">
      <c r="M132" s="27"/>
      <c r="AH132" s="1"/>
      <c r="AI132" s="1"/>
      <c r="AL132" s="3"/>
      <c r="AM132" s="3"/>
    </row>
    <row r="133" spans="13:39" ht="23.55" customHeight="1" x14ac:dyDescent="0.2">
      <c r="M133" s="27"/>
      <c r="AH133" s="1"/>
      <c r="AI133" s="1"/>
      <c r="AL133" s="3"/>
      <c r="AM133" s="3"/>
    </row>
    <row r="134" spans="13:39" ht="23.55" customHeight="1" x14ac:dyDescent="0.2">
      <c r="M134" s="27"/>
      <c r="AH134" s="1"/>
      <c r="AI134" s="1"/>
      <c r="AL134" s="3"/>
      <c r="AM134" s="3"/>
    </row>
    <row r="135" spans="13:39" ht="23.55" customHeight="1" x14ac:dyDescent="0.2">
      <c r="M135" s="27"/>
      <c r="AH135" s="1"/>
      <c r="AI135" s="1"/>
      <c r="AL135" s="3"/>
      <c r="AM135" s="3"/>
    </row>
    <row r="136" spans="13:39" ht="23.55" customHeight="1" x14ac:dyDescent="0.2">
      <c r="M136" s="27"/>
      <c r="AH136" s="1"/>
      <c r="AI136" s="1"/>
      <c r="AL136" s="3"/>
      <c r="AM136" s="3"/>
    </row>
    <row r="137" spans="13:39" ht="23.55" customHeight="1" x14ac:dyDescent="0.2">
      <c r="M137" s="27"/>
      <c r="AH137" s="1"/>
      <c r="AI137" s="1"/>
      <c r="AL137" s="3"/>
      <c r="AM137" s="3"/>
    </row>
    <row r="138" spans="13:39" ht="23.55" customHeight="1" x14ac:dyDescent="0.2">
      <c r="M138" s="27"/>
      <c r="AH138" s="1"/>
      <c r="AI138" s="1"/>
      <c r="AL138" s="3"/>
      <c r="AM138" s="3"/>
    </row>
    <row r="139" spans="13:39" ht="23.55" customHeight="1" x14ac:dyDescent="0.2">
      <c r="M139" s="27"/>
      <c r="AH139" s="1"/>
      <c r="AI139" s="1"/>
      <c r="AL139" s="3"/>
      <c r="AM139" s="3"/>
    </row>
    <row r="140" spans="13:39" ht="23.55" customHeight="1" x14ac:dyDescent="0.2">
      <c r="M140" s="27"/>
      <c r="AH140" s="1"/>
      <c r="AI140" s="1"/>
      <c r="AL140" s="3"/>
      <c r="AM140" s="3"/>
    </row>
    <row r="141" spans="13:39" ht="23.55" customHeight="1" x14ac:dyDescent="0.2">
      <c r="M141" s="27"/>
      <c r="AH141" s="1"/>
      <c r="AI141" s="1"/>
      <c r="AL141" s="3"/>
      <c r="AM141" s="3"/>
    </row>
    <row r="142" spans="13:39" ht="23.55" customHeight="1" x14ac:dyDescent="0.2">
      <c r="M142" s="27"/>
      <c r="AH142" s="1"/>
      <c r="AI142" s="1"/>
      <c r="AL142" s="3"/>
      <c r="AM142" s="3"/>
    </row>
    <row r="143" spans="13:39" ht="23.55" customHeight="1" x14ac:dyDescent="0.2">
      <c r="M143" s="27"/>
      <c r="AH143" s="1"/>
      <c r="AI143" s="1"/>
      <c r="AL143" s="3"/>
      <c r="AM143" s="3"/>
    </row>
    <row r="144" spans="13:39" ht="23.55" customHeight="1" x14ac:dyDescent="0.2">
      <c r="M144" s="27"/>
      <c r="AH144" s="1"/>
      <c r="AI144" s="1"/>
      <c r="AL144" s="3"/>
      <c r="AM144" s="3"/>
    </row>
    <row r="145" spans="13:39" ht="23.55" customHeight="1" x14ac:dyDescent="0.2">
      <c r="M145" s="27"/>
      <c r="AH145" s="1"/>
      <c r="AI145" s="1"/>
      <c r="AL145" s="3"/>
      <c r="AM145" s="3"/>
    </row>
    <row r="146" spans="13:39" ht="23.55" customHeight="1" x14ac:dyDescent="0.2">
      <c r="M146" s="27"/>
      <c r="AH146" s="1"/>
      <c r="AI146" s="1"/>
      <c r="AL146" s="3"/>
      <c r="AM146" s="3"/>
    </row>
    <row r="147" spans="13:39" ht="23.55" customHeight="1" x14ac:dyDescent="0.2">
      <c r="M147" s="27"/>
      <c r="AH147" s="1"/>
      <c r="AI147" s="1"/>
      <c r="AL147" s="3"/>
      <c r="AM147" s="3"/>
    </row>
    <row r="148" spans="13:39" ht="23.55" customHeight="1" x14ac:dyDescent="0.2">
      <c r="M148" s="27"/>
      <c r="AH148" s="1"/>
      <c r="AI148" s="1"/>
      <c r="AL148" s="3"/>
      <c r="AM148" s="3"/>
    </row>
    <row r="149" spans="13:39" ht="23.55" customHeight="1" x14ac:dyDescent="0.2">
      <c r="M149" s="27"/>
      <c r="AH149" s="1"/>
      <c r="AI149" s="1"/>
      <c r="AL149" s="3"/>
      <c r="AM149" s="3"/>
    </row>
    <row r="150" spans="13:39" ht="23.55" customHeight="1" x14ac:dyDescent="0.2">
      <c r="M150" s="27"/>
      <c r="AH150" s="1"/>
      <c r="AI150" s="1"/>
      <c r="AL150" s="3"/>
      <c r="AM150" s="3"/>
    </row>
    <row r="151" spans="13:39" ht="23.55" customHeight="1" x14ac:dyDescent="0.2">
      <c r="M151" s="27"/>
      <c r="AH151" s="1"/>
      <c r="AI151" s="1"/>
      <c r="AL151" s="3"/>
      <c r="AM151" s="3"/>
    </row>
    <row r="152" spans="13:39" ht="23.55" customHeight="1" x14ac:dyDescent="0.2">
      <c r="M152" s="27"/>
      <c r="AH152" s="1"/>
      <c r="AI152" s="1"/>
      <c r="AL152" s="3"/>
      <c r="AM152" s="3"/>
    </row>
    <row r="153" spans="13:39" ht="23.55" customHeight="1" x14ac:dyDescent="0.2">
      <c r="M153" s="27"/>
      <c r="AH153" s="1"/>
      <c r="AI153" s="1"/>
      <c r="AL153" s="3"/>
      <c r="AM153" s="3"/>
    </row>
    <row r="154" spans="13:39" ht="23.55" customHeight="1" x14ac:dyDescent="0.2">
      <c r="M154" s="27"/>
      <c r="AH154" s="1"/>
      <c r="AI154" s="1"/>
      <c r="AL154" s="3"/>
      <c r="AM154" s="3"/>
    </row>
    <row r="155" spans="13:39" ht="23.55" customHeight="1" x14ac:dyDescent="0.2">
      <c r="M155" s="27"/>
      <c r="AH155" s="1"/>
      <c r="AI155" s="1"/>
      <c r="AL155" s="3"/>
      <c r="AM155" s="3"/>
    </row>
    <row r="156" spans="13:39" ht="23.55" customHeight="1" x14ac:dyDescent="0.2">
      <c r="M156" s="27"/>
      <c r="AH156" s="1"/>
      <c r="AI156" s="1"/>
      <c r="AL156" s="3"/>
      <c r="AM156" s="3"/>
    </row>
    <row r="157" spans="13:39" ht="23.55" customHeight="1" x14ac:dyDescent="0.2">
      <c r="M157" s="27"/>
      <c r="AH157" s="1"/>
      <c r="AI157" s="1"/>
      <c r="AL157" s="3"/>
      <c r="AM157" s="3"/>
    </row>
    <row r="158" spans="13:39" ht="23.55" customHeight="1" x14ac:dyDescent="0.2">
      <c r="M158" s="27"/>
      <c r="AH158" s="1"/>
      <c r="AI158" s="1"/>
      <c r="AL158" s="3"/>
      <c r="AM158" s="3"/>
    </row>
    <row r="159" spans="13:39" ht="23.55" customHeight="1" x14ac:dyDescent="0.2">
      <c r="M159" s="27"/>
      <c r="AH159" s="1"/>
      <c r="AI159" s="1"/>
      <c r="AL159" s="3"/>
      <c r="AM159" s="3"/>
    </row>
    <row r="160" spans="13:39" ht="23.55" customHeight="1" x14ac:dyDescent="0.2">
      <c r="M160" s="27"/>
      <c r="AH160" s="1"/>
      <c r="AI160" s="1"/>
      <c r="AL160" s="3"/>
      <c r="AM160" s="3"/>
    </row>
    <row r="161" spans="13:39" ht="23.55" customHeight="1" x14ac:dyDescent="0.2">
      <c r="M161" s="27"/>
      <c r="AH161" s="1"/>
      <c r="AI161" s="1"/>
      <c r="AL161" s="3"/>
      <c r="AM161" s="3"/>
    </row>
    <row r="162" spans="13:39" ht="23.55" customHeight="1" x14ac:dyDescent="0.2">
      <c r="M162" s="27"/>
      <c r="AH162" s="1"/>
      <c r="AI162" s="1"/>
      <c r="AL162" s="3"/>
      <c r="AM162" s="3"/>
    </row>
    <row r="163" spans="13:39" ht="23.55" customHeight="1" x14ac:dyDescent="0.2">
      <c r="M163" s="27"/>
      <c r="AH163" s="1"/>
      <c r="AI163" s="1"/>
      <c r="AL163" s="3"/>
      <c r="AM163" s="3"/>
    </row>
    <row r="164" spans="13:39" ht="23.55" customHeight="1" x14ac:dyDescent="0.2">
      <c r="M164" s="27"/>
      <c r="AH164" s="1"/>
      <c r="AI164" s="1"/>
      <c r="AL164" s="3"/>
      <c r="AM164" s="3"/>
    </row>
    <row r="165" spans="13:39" ht="23.55" customHeight="1" x14ac:dyDescent="0.2">
      <c r="M165" s="27"/>
      <c r="AH165" s="1"/>
      <c r="AI165" s="1"/>
      <c r="AL165" s="3"/>
      <c r="AM165" s="3"/>
    </row>
    <row r="166" spans="13:39" ht="23.55" customHeight="1" x14ac:dyDescent="0.2">
      <c r="M166" s="27"/>
      <c r="AH166" s="1"/>
      <c r="AI166" s="1"/>
      <c r="AL166" s="3"/>
      <c r="AM166" s="3"/>
    </row>
    <row r="167" spans="13:39" ht="23.55" customHeight="1" x14ac:dyDescent="0.2">
      <c r="M167" s="27"/>
      <c r="AH167" s="1"/>
      <c r="AI167" s="1"/>
      <c r="AL167" s="3"/>
      <c r="AM167" s="3"/>
    </row>
    <row r="168" spans="13:39" ht="23.55" customHeight="1" x14ac:dyDescent="0.2">
      <c r="M168" s="27"/>
      <c r="AH168" s="1"/>
      <c r="AI168" s="1"/>
      <c r="AL168" s="3"/>
      <c r="AM168" s="3"/>
    </row>
    <row r="169" spans="13:39" ht="23.55" customHeight="1" x14ac:dyDescent="0.2">
      <c r="M169" s="27"/>
      <c r="AH169" s="1"/>
      <c r="AI169" s="1"/>
      <c r="AL169" s="3"/>
      <c r="AM169" s="3"/>
    </row>
  </sheetData>
  <mergeCells count="35">
    <mergeCell ref="D5:H5"/>
    <mergeCell ref="F6:G6"/>
    <mergeCell ref="F7:G7"/>
    <mergeCell ref="F8:G8"/>
    <mergeCell ref="F9:G9"/>
    <mergeCell ref="D22:H22"/>
    <mergeCell ref="F10:G10"/>
    <mergeCell ref="F11:G11"/>
    <mergeCell ref="F12:G12"/>
    <mergeCell ref="F13:G13"/>
    <mergeCell ref="F14:G14"/>
    <mergeCell ref="F15:G15"/>
    <mergeCell ref="F16:G16"/>
    <mergeCell ref="F17:G17"/>
    <mergeCell ref="F18:G18"/>
    <mergeCell ref="F19:G19"/>
    <mergeCell ref="F20:G20"/>
    <mergeCell ref="F50:G50"/>
    <mergeCell ref="D40:H40"/>
    <mergeCell ref="F41:G41"/>
    <mergeCell ref="F42:G42"/>
    <mergeCell ref="F43:G43"/>
    <mergeCell ref="F44:G44"/>
    <mergeCell ref="F45:G45"/>
    <mergeCell ref="F46:G46"/>
    <mergeCell ref="F47:G47"/>
    <mergeCell ref="F48:G48"/>
    <mergeCell ref="F49:G49"/>
    <mergeCell ref="D57:H57"/>
    <mergeCell ref="F51:G51"/>
    <mergeCell ref="F52:G52"/>
    <mergeCell ref="F53:G53"/>
    <mergeCell ref="F54:G54"/>
    <mergeCell ref="F55:G55"/>
    <mergeCell ref="F56:G56"/>
  </mergeCells>
  <phoneticPr fontId="2"/>
  <conditionalFormatting sqref="B6:H20">
    <cfRule type="expression" dxfId="4" priority="2">
      <formula>$D6&lt;&gt;""</formula>
    </cfRule>
  </conditionalFormatting>
  <conditionalFormatting sqref="B41:H56">
    <cfRule type="expression" dxfId="3" priority="3">
      <formula>$D41&lt;&gt;""</formula>
    </cfRule>
  </conditionalFormatting>
  <dataValidations disablePrompts="1" count="1">
    <dataValidation type="whole" allowBlank="1" showInputMessage="1" showErrorMessage="1" sqref="Q5" xr:uid="{DC5A4DA6-1260-4DA6-8E83-1933B52AB922}">
      <formula1>1</formula1>
      <formula2>12</formula2>
    </dataValidation>
  </dataValidations>
  <hyperlinks>
    <hyperlink ref="AI5" r:id="rId1" xr:uid="{F233DA8F-21D9-43F3-BD54-BE280AB0640A}"/>
  </hyperlinks>
  <printOptions horizontalCentered="1"/>
  <pageMargins left="0.59055118110236227" right="0.39370078740157483" top="0.39370078740157483" bottom="0.39370078740157483" header="0" footer="0"/>
  <pageSetup paperSize="9" orientation="portrait" horizontalDpi="1200" verticalDpi="1200" r:id="rId2"/>
  <rowBreaks count="1" manualBreakCount="1">
    <brk id="38" min="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222A7-DF90-4274-971B-D76A25AB3F18}">
  <dimension ref="B1:AI169"/>
  <sheetViews>
    <sheetView zoomScale="90" zoomScaleNormal="90" workbookViewId="0"/>
  </sheetViews>
  <sheetFormatPr defaultColWidth="9" defaultRowHeight="28.05" customHeight="1" x14ac:dyDescent="0.2"/>
  <cols>
    <col min="1" max="1" width="15.77734375" style="3" customWidth="1"/>
    <col min="2" max="3" width="5.33203125" style="1" customWidth="1"/>
    <col min="4" max="4" width="12.77734375" style="3" customWidth="1"/>
    <col min="5" max="5" width="10.77734375" style="3" customWidth="1"/>
    <col min="6" max="7" width="15.77734375" style="3" customWidth="1"/>
    <col min="8" max="8" width="26.77734375" style="3" customWidth="1"/>
    <col min="9" max="10" width="15.77734375" style="3" customWidth="1"/>
    <col min="11" max="11" width="23" style="3" customWidth="1"/>
    <col min="12" max="12" width="5.77734375" style="3" customWidth="1"/>
    <col min="13" max="13" width="18.77734375" style="19" customWidth="1"/>
    <col min="14" max="14" width="24.77734375" style="4" customWidth="1"/>
    <col min="15" max="15" width="5.77734375" style="3" customWidth="1"/>
    <col min="16" max="16" width="18" style="3" bestFit="1" customWidth="1"/>
    <col min="17" max="17" width="12" style="3" bestFit="1" customWidth="1"/>
    <col min="18" max="18" width="7.77734375" style="3" customWidth="1"/>
    <col min="19" max="19" width="6.88671875" style="3" customWidth="1"/>
    <col min="20" max="20" width="6.33203125" style="1" customWidth="1"/>
    <col min="21" max="21" width="25.77734375" style="3" customWidth="1"/>
    <col min="22" max="22" width="4.6640625" style="3" customWidth="1"/>
    <col min="23" max="23" width="6.6640625" style="1" bestFit="1" customWidth="1"/>
    <col min="24" max="24" width="7.77734375" style="1" bestFit="1" customWidth="1"/>
    <col min="25" max="25" width="4.77734375" style="3" bestFit="1" customWidth="1"/>
    <col min="26" max="26" width="17.44140625" style="3" customWidth="1"/>
    <col min="27" max="28" width="4.6640625" style="3" customWidth="1"/>
    <col min="29" max="30" width="3.6640625" style="3" customWidth="1"/>
    <col min="31" max="31" width="5.6640625" style="3" customWidth="1"/>
    <col min="32" max="35" width="5.6640625" style="1" customWidth="1"/>
    <col min="36" max="63" width="10.6640625" style="3" customWidth="1"/>
    <col min="64" max="16384" width="9" style="3"/>
  </cols>
  <sheetData>
    <row r="1" spans="2:35" ht="28.05" customHeight="1" x14ac:dyDescent="0.2">
      <c r="D1" s="30" t="s">
        <v>34</v>
      </c>
      <c r="E1" s="30" t="s">
        <v>33</v>
      </c>
      <c r="M1" s="3"/>
      <c r="N1" s="1"/>
    </row>
    <row r="2" spans="2:35" ht="28.05" customHeight="1" x14ac:dyDescent="0.2">
      <c r="D2" s="36">
        <v>2026</v>
      </c>
      <c r="E2" s="28">
        <v>4</v>
      </c>
      <c r="M2" s="3"/>
      <c r="N2" s="1"/>
    </row>
    <row r="3" spans="2:35" ht="28.05" customHeight="1" x14ac:dyDescent="0.2">
      <c r="M3" s="31"/>
      <c r="N3" s="32"/>
    </row>
    <row r="4" spans="2:35" ht="28.05" customHeight="1" x14ac:dyDescent="0.2">
      <c r="C4" s="2"/>
      <c r="D4" s="37">
        <f>D2</f>
        <v>2026</v>
      </c>
      <c r="E4" s="38">
        <f>E2</f>
        <v>4</v>
      </c>
      <c r="F4" s="29"/>
      <c r="G4" s="29"/>
      <c r="H4" s="29"/>
      <c r="J4" s="4" t="s">
        <v>26</v>
      </c>
      <c r="K4" s="5" t="s">
        <v>22</v>
      </c>
      <c r="L4" s="1"/>
      <c r="M4" s="4" t="s">
        <v>27</v>
      </c>
      <c r="N4" s="5" t="s">
        <v>22</v>
      </c>
      <c r="P4" s="4" t="s">
        <v>32</v>
      </c>
      <c r="Q4" s="5" t="s">
        <v>22</v>
      </c>
      <c r="R4" s="98" t="s">
        <v>28</v>
      </c>
      <c r="S4" s="99"/>
      <c r="T4" s="100"/>
      <c r="U4" s="5" t="s">
        <v>22</v>
      </c>
      <c r="AE4" s="6"/>
      <c r="AF4" s="3"/>
      <c r="AG4" s="3"/>
      <c r="AH4" s="3"/>
      <c r="AI4" s="3"/>
    </row>
    <row r="5" spans="2:35" s="13" customFormat="1" ht="28.05" customHeight="1" thickBot="1" x14ac:dyDescent="0.25">
      <c r="B5" s="33" t="s">
        <v>17</v>
      </c>
      <c r="C5" s="34" t="s">
        <v>30</v>
      </c>
      <c r="D5" s="107" t="s">
        <v>37</v>
      </c>
      <c r="E5" s="108"/>
      <c r="F5" s="108"/>
      <c r="G5" s="108"/>
      <c r="H5" s="109"/>
      <c r="I5" s="7"/>
      <c r="J5" s="8" t="s">
        <v>19</v>
      </c>
      <c r="K5" s="9" t="s">
        <v>20</v>
      </c>
      <c r="L5" s="7"/>
      <c r="M5" s="10" t="s">
        <v>15</v>
      </c>
      <c r="N5" s="10" t="s">
        <v>16</v>
      </c>
      <c r="O5" s="3"/>
      <c r="P5" s="9" t="s">
        <v>31</v>
      </c>
      <c r="Q5" s="11">
        <f>D2</f>
        <v>2026</v>
      </c>
      <c r="R5" s="12">
        <f>E2</f>
        <v>4</v>
      </c>
      <c r="S5" s="10" t="s">
        <v>23</v>
      </c>
      <c r="T5" s="10" t="s">
        <v>25</v>
      </c>
      <c r="U5" s="10" t="s">
        <v>21</v>
      </c>
      <c r="V5" s="7"/>
      <c r="W5" s="44" t="s">
        <v>36</v>
      </c>
      <c r="X5" s="44" t="s">
        <v>35</v>
      </c>
      <c r="Y5" s="45" t="s">
        <v>23</v>
      </c>
      <c r="Z5" s="45" t="s">
        <v>21</v>
      </c>
      <c r="AA5" s="7"/>
      <c r="AB5" s="7"/>
      <c r="AC5" s="92" t="s">
        <v>43</v>
      </c>
      <c r="AD5" s="7"/>
      <c r="AE5" s="7"/>
    </row>
    <row r="6" spans="2:35" ht="28.05" customHeight="1" x14ac:dyDescent="0.2">
      <c r="B6" s="110">
        <f>IF(W6="","",IF(W6&lt;10," "&amp;W6,W6))</f>
        <v>30</v>
      </c>
      <c r="C6" s="114" t="str">
        <f>IF(B6="","",Y6)</f>
        <v>木</v>
      </c>
      <c r="D6" s="57"/>
      <c r="E6" s="58"/>
      <c r="F6" s="58"/>
      <c r="G6" s="58"/>
      <c r="H6" s="55" t="str">
        <f t="shared" ref="H6:H22" si="0">IF(B6="","",Z6)</f>
        <v/>
      </c>
      <c r="I6" s="7"/>
      <c r="J6" s="15" t="s">
        <v>24</v>
      </c>
      <c r="K6" s="4" t="s">
        <v>19</v>
      </c>
      <c r="L6" s="7"/>
      <c r="M6" s="16">
        <v>46023</v>
      </c>
      <c r="N6" s="17" t="s">
        <v>0</v>
      </c>
      <c r="P6" s="18">
        <f>IF(R6="","",DAY(R6))</f>
        <v>1</v>
      </c>
      <c r="Q6" s="18">
        <f>DATE($D$2,$E$2,1)</f>
        <v>46113</v>
      </c>
      <c r="R6" s="18">
        <f t="shared" ref="R6:R20" si="1">IF(MONTH(Q6)&gt;$E$2,"",Q6)</f>
        <v>46113</v>
      </c>
      <c r="S6" s="4" t="str">
        <f t="shared" ref="S6:S20" si="2">IF(R6="","",CHOOSE(WEEKDAY(R6,1),"日","月","火","水","木","金","土"))</f>
        <v>水</v>
      </c>
      <c r="T6" s="18" t="str">
        <f t="shared" ref="T6:T20" si="3">IF(U6="","",R6)</f>
        <v/>
      </c>
      <c r="U6" s="19" t="str">
        <f t="shared" ref="U6:U36" si="4">IFERROR(IF(AND(COUNTIF($J$6:$J$40,DAY(R6)),$K$4="有"),VLOOKUP(DAY(R6),$J$6:$K$40,2,0),IF(AND(COUNTIF($J$6:$J$40,S6),$K$4="有"),VLOOKUP(S6,$J$6:$K$40,2,0),IF($N$4="有",VLOOKUP(R6,M$6:N$1048576,2,0),""))),"")</f>
        <v/>
      </c>
      <c r="V6" s="7"/>
      <c r="W6" s="45">
        <f>IF(COUNTIF($X$6:X6,X6)=1,X6,"")</f>
        <v>30</v>
      </c>
      <c r="X6" s="44">
        <f>MAX(P6:P36)</f>
        <v>30</v>
      </c>
      <c r="Y6" s="45" t="str" cm="1">
        <f t="array" ref="Y6">IFERROR(INDEX($S$6:$S$36,MATCH(X6,$P$6:$P$36,0),0),"")</f>
        <v>木</v>
      </c>
      <c r="Z6" s="46" t="str" cm="1">
        <f t="array" ref="Z6">IFERROR(INDEX($U$6:$U$36,MATCH(X6,$P$6:$P$36,0),0),"")</f>
        <v/>
      </c>
      <c r="AA6" s="7"/>
      <c r="AB6" s="7"/>
      <c r="AC6" s="92">
        <v>46017</v>
      </c>
      <c r="AD6" s="7"/>
      <c r="AE6" s="20"/>
      <c r="AF6" s="3"/>
      <c r="AG6" s="3"/>
      <c r="AH6" s="3"/>
    </row>
    <row r="7" spans="2:35" ht="28.05" customHeight="1" x14ac:dyDescent="0.2">
      <c r="B7" s="102"/>
      <c r="C7" s="113"/>
      <c r="D7" s="59"/>
      <c r="E7" s="60"/>
      <c r="F7" s="60"/>
      <c r="G7" s="60"/>
      <c r="H7" s="43" t="str">
        <f t="shared" si="0"/>
        <v/>
      </c>
      <c r="I7" s="23"/>
      <c r="J7" s="24"/>
      <c r="K7" s="4"/>
      <c r="L7" s="23"/>
      <c r="M7" s="16">
        <v>46034</v>
      </c>
      <c r="N7" s="17" t="s">
        <v>1</v>
      </c>
      <c r="P7" s="18">
        <f t="shared" ref="P7:P20" si="5">IF(R7="","",DAY(R7))</f>
        <v>2</v>
      </c>
      <c r="Q7" s="18">
        <f>Q6+1</f>
        <v>46114</v>
      </c>
      <c r="R7" s="18">
        <f t="shared" si="1"/>
        <v>46114</v>
      </c>
      <c r="S7" s="4" t="str">
        <f t="shared" si="2"/>
        <v>木</v>
      </c>
      <c r="T7" s="18" t="str">
        <f t="shared" si="3"/>
        <v/>
      </c>
      <c r="U7" s="19" t="str">
        <f t="shared" si="4"/>
        <v/>
      </c>
      <c r="V7" s="23"/>
      <c r="W7" s="45" t="str">
        <f>IF(COUNTIF($X$6:X7,X7)=1,DAY(X7),"")</f>
        <v/>
      </c>
      <c r="X7" s="44">
        <f>IF(COUNTIF(X5:X6,X6)=2,X6-1,X6)</f>
        <v>30</v>
      </c>
      <c r="Y7" s="45" t="str" cm="1">
        <f t="array" ref="Y7">IFERROR(INDEX($S$6:$S$36,MATCH(X7,$P$6:$P$36,0),0),"")</f>
        <v>木</v>
      </c>
      <c r="Z7" s="46" t="str" cm="1">
        <f t="array" ref="Z7">IFERROR(INDEX($U$6:$U$36,MATCH(X7,$P$6:$P$36,0),0),"")</f>
        <v/>
      </c>
      <c r="AA7" s="23"/>
      <c r="AB7" s="23"/>
      <c r="AC7" s="23"/>
      <c r="AD7" s="23"/>
      <c r="AE7" s="23"/>
      <c r="AF7" s="23"/>
      <c r="AG7" s="23"/>
      <c r="AH7" s="23"/>
      <c r="AI7" s="23"/>
    </row>
    <row r="8" spans="2:35" ht="28.05" customHeight="1" x14ac:dyDescent="0.2">
      <c r="B8" s="102">
        <f>IF(W8="","",IF(W8&lt;10," "&amp;W8,W8))</f>
        <v>29</v>
      </c>
      <c r="C8" s="113" t="str">
        <f>IF(B8="","",Y8)</f>
        <v>水</v>
      </c>
      <c r="D8" s="61"/>
      <c r="E8" s="62"/>
      <c r="F8" s="62"/>
      <c r="G8" s="62"/>
      <c r="H8" s="56" t="str">
        <f t="shared" si="0"/>
        <v>昭和の日</v>
      </c>
      <c r="I8" s="23"/>
      <c r="J8" s="24"/>
      <c r="K8" s="4"/>
      <c r="L8" s="23"/>
      <c r="M8" s="16">
        <v>46064</v>
      </c>
      <c r="N8" s="17" t="s">
        <v>2</v>
      </c>
      <c r="P8" s="18">
        <f t="shared" si="5"/>
        <v>3</v>
      </c>
      <c r="Q8" s="18">
        <f t="shared" ref="Q8:Q16" si="6">Q7+1</f>
        <v>46115</v>
      </c>
      <c r="R8" s="18">
        <f t="shared" si="1"/>
        <v>46115</v>
      </c>
      <c r="S8" s="4" t="str">
        <f t="shared" si="2"/>
        <v>金</v>
      </c>
      <c r="T8" s="18" t="str">
        <f t="shared" si="3"/>
        <v/>
      </c>
      <c r="U8" s="19" t="str">
        <f t="shared" si="4"/>
        <v/>
      </c>
      <c r="V8" s="23"/>
      <c r="W8" s="45">
        <f>IF(COUNTIF($X$6:X8,X8)=1,DAY(X8),"")</f>
        <v>29</v>
      </c>
      <c r="X8" s="44">
        <f t="shared" ref="X8:X21" si="7">IF(COUNTIF(X6:X7,X7)=2,X7-1,X7)</f>
        <v>29</v>
      </c>
      <c r="Y8" s="45" t="str" cm="1">
        <f t="array" ref="Y8">IFERROR(INDEX($S$6:$S$36,MATCH(X8,$P$6:$P$36,0),0),"")</f>
        <v>水</v>
      </c>
      <c r="Z8" s="46" t="str" cm="1">
        <f t="array" ref="Z8">IFERROR(INDEX($U$6:$U$36,MATCH(X8,$P$6:$P$36,0),0),"")</f>
        <v>昭和の日</v>
      </c>
      <c r="AA8" s="23"/>
      <c r="AB8" s="23"/>
      <c r="AC8" s="23"/>
      <c r="AD8" s="23"/>
      <c r="AE8" s="23"/>
      <c r="AF8" s="23"/>
      <c r="AG8" s="23"/>
      <c r="AH8" s="23"/>
      <c r="AI8" s="23"/>
    </row>
    <row r="9" spans="2:35" ht="28.05" customHeight="1" x14ac:dyDescent="0.2">
      <c r="B9" s="102"/>
      <c r="C9" s="113"/>
      <c r="D9" s="59"/>
      <c r="E9" s="60"/>
      <c r="F9" s="60"/>
      <c r="G9" s="60"/>
      <c r="H9" s="43" t="str">
        <f t="shared" si="0"/>
        <v/>
      </c>
      <c r="I9" s="23"/>
      <c r="J9" s="24"/>
      <c r="K9" s="4"/>
      <c r="L9" s="23"/>
      <c r="M9" s="16">
        <v>46076</v>
      </c>
      <c r="N9" s="17" t="s">
        <v>14</v>
      </c>
      <c r="P9" s="18">
        <f t="shared" si="5"/>
        <v>4</v>
      </c>
      <c r="Q9" s="18">
        <f t="shared" si="6"/>
        <v>46116</v>
      </c>
      <c r="R9" s="18">
        <f t="shared" si="1"/>
        <v>46116</v>
      </c>
      <c r="S9" s="4" t="str">
        <f t="shared" si="2"/>
        <v>土</v>
      </c>
      <c r="T9" s="18" t="str">
        <f t="shared" si="3"/>
        <v/>
      </c>
      <c r="U9" s="19" t="str">
        <f t="shared" si="4"/>
        <v/>
      </c>
      <c r="V9" s="23"/>
      <c r="W9" s="45" t="str">
        <f>IF(COUNTIF($X$6:X9,X9)=1,DAY(X9),"")</f>
        <v/>
      </c>
      <c r="X9" s="44">
        <f t="shared" si="7"/>
        <v>29</v>
      </c>
      <c r="Y9" s="45" t="str" cm="1">
        <f t="array" ref="Y9">IFERROR(INDEX($S$6:$S$36,MATCH(X9,$P$6:$P$36,0),0),"")</f>
        <v>水</v>
      </c>
      <c r="Z9" s="46" t="str" cm="1">
        <f t="array" ref="Z9">IFERROR(INDEX($U$6:$U$36,MATCH(X9,$P$6:$P$36,0),0),"")</f>
        <v>昭和の日</v>
      </c>
      <c r="AA9" s="23"/>
      <c r="AB9" s="23"/>
      <c r="AC9" s="23"/>
      <c r="AD9" s="23"/>
      <c r="AE9" s="23"/>
      <c r="AF9" s="23"/>
      <c r="AG9" s="23"/>
      <c r="AH9" s="23"/>
      <c r="AI9" s="23"/>
    </row>
    <row r="10" spans="2:35" ht="28.05" customHeight="1" x14ac:dyDescent="0.2">
      <c r="B10" s="102">
        <f>IF(W10="","",IF(W10&lt;10," "&amp;W10,W10))</f>
        <v>28</v>
      </c>
      <c r="C10" s="113" t="str">
        <f>IF(B10="","",Y10)</f>
        <v>火</v>
      </c>
      <c r="D10" s="61"/>
      <c r="E10" s="62"/>
      <c r="F10" s="62"/>
      <c r="G10" s="62"/>
      <c r="H10" s="56" t="str">
        <f t="shared" si="0"/>
        <v/>
      </c>
      <c r="I10" s="23"/>
      <c r="J10" s="24"/>
      <c r="K10" s="4"/>
      <c r="L10" s="23"/>
      <c r="M10" s="16">
        <v>46101</v>
      </c>
      <c r="N10" s="17" t="s">
        <v>3</v>
      </c>
      <c r="P10" s="18">
        <f t="shared" si="5"/>
        <v>5</v>
      </c>
      <c r="Q10" s="18">
        <f t="shared" si="6"/>
        <v>46117</v>
      </c>
      <c r="R10" s="18">
        <f t="shared" si="1"/>
        <v>46117</v>
      </c>
      <c r="S10" s="4" t="str">
        <f t="shared" si="2"/>
        <v>日</v>
      </c>
      <c r="T10" s="18">
        <f t="shared" si="3"/>
        <v>46117</v>
      </c>
      <c r="U10" s="19" t="str">
        <f t="shared" si="4"/>
        <v>休日</v>
      </c>
      <c r="V10" s="23"/>
      <c r="W10" s="45">
        <f>IF(COUNTIF($X$6:X10,X10)=1,DAY(X10),"")</f>
        <v>28</v>
      </c>
      <c r="X10" s="44">
        <f t="shared" si="7"/>
        <v>28</v>
      </c>
      <c r="Y10" s="45" t="str" cm="1">
        <f t="array" ref="Y10">IFERROR(INDEX($S$6:$S$36,MATCH(X10,$P$6:$P$36,0),0),"")</f>
        <v>火</v>
      </c>
      <c r="Z10" s="46" t="str" cm="1">
        <f t="array" ref="Z10">IFERROR(INDEX($U$6:$U$36,MATCH(X10,$P$6:$P$36,0),0),"")</f>
        <v/>
      </c>
      <c r="AA10" s="23"/>
      <c r="AB10" s="23"/>
      <c r="AC10" s="23"/>
      <c r="AD10" s="23"/>
      <c r="AE10" s="23"/>
      <c r="AF10" s="23"/>
      <c r="AG10" s="23"/>
      <c r="AH10" s="23"/>
      <c r="AI10" s="23"/>
    </row>
    <row r="11" spans="2:35" ht="28.05" customHeight="1" x14ac:dyDescent="0.2">
      <c r="B11" s="102"/>
      <c r="C11" s="113"/>
      <c r="D11" s="59"/>
      <c r="E11" s="60"/>
      <c r="F11" s="60"/>
      <c r="G11" s="60"/>
      <c r="H11" s="43" t="str">
        <f t="shared" si="0"/>
        <v/>
      </c>
      <c r="I11" s="23"/>
      <c r="J11" s="24"/>
      <c r="K11" s="4"/>
      <c r="L11" s="23"/>
      <c r="M11" s="16">
        <v>46141</v>
      </c>
      <c r="N11" s="17" t="s">
        <v>4</v>
      </c>
      <c r="P11" s="18">
        <f t="shared" si="5"/>
        <v>6</v>
      </c>
      <c r="Q11" s="18">
        <f t="shared" si="6"/>
        <v>46118</v>
      </c>
      <c r="R11" s="18">
        <f t="shared" si="1"/>
        <v>46118</v>
      </c>
      <c r="S11" s="4" t="str">
        <f t="shared" si="2"/>
        <v>月</v>
      </c>
      <c r="T11" s="18" t="str">
        <f t="shared" si="3"/>
        <v/>
      </c>
      <c r="U11" s="19" t="str">
        <f t="shared" si="4"/>
        <v/>
      </c>
      <c r="V11" s="23"/>
      <c r="W11" s="45" t="str">
        <f>IF(COUNTIF($X$6:X11,X11)=1,DAY(X11),"")</f>
        <v/>
      </c>
      <c r="X11" s="44">
        <f t="shared" si="7"/>
        <v>28</v>
      </c>
      <c r="Y11" s="45" t="str" cm="1">
        <f t="array" ref="Y11">IFERROR(INDEX($S$6:$S$36,MATCH(X11,$P$6:$P$36,0),0),"")</f>
        <v>火</v>
      </c>
      <c r="Z11" s="46" t="str" cm="1">
        <f t="array" ref="Z11">IFERROR(INDEX($U$6:$U$36,MATCH(X11,$P$6:$P$36,0),0),"")</f>
        <v/>
      </c>
      <c r="AA11" s="23"/>
      <c r="AB11" s="23"/>
      <c r="AC11" s="23"/>
      <c r="AD11" s="23"/>
      <c r="AE11" s="23"/>
      <c r="AF11" s="23"/>
      <c r="AG11" s="23"/>
      <c r="AH11" s="23"/>
      <c r="AI11" s="23"/>
    </row>
    <row r="12" spans="2:35" ht="28.05" customHeight="1" x14ac:dyDescent="0.2">
      <c r="B12" s="102">
        <f>IF(W12="","",IF(W12&lt;10," "&amp;W12,W12))</f>
        <v>27</v>
      </c>
      <c r="C12" s="113" t="str">
        <f>IF(B12="","",Y12)</f>
        <v>月</v>
      </c>
      <c r="D12" s="61"/>
      <c r="E12" s="62"/>
      <c r="F12" s="62"/>
      <c r="G12" s="62"/>
      <c r="H12" s="56" t="str">
        <f t="shared" si="0"/>
        <v/>
      </c>
      <c r="I12" s="23"/>
      <c r="J12" s="24"/>
      <c r="K12" s="4"/>
      <c r="L12" s="23"/>
      <c r="M12" s="16">
        <v>46145</v>
      </c>
      <c r="N12" s="17" t="s">
        <v>5</v>
      </c>
      <c r="P12" s="18">
        <f t="shared" si="5"/>
        <v>7</v>
      </c>
      <c r="Q12" s="18">
        <f t="shared" si="6"/>
        <v>46119</v>
      </c>
      <c r="R12" s="18">
        <f t="shared" si="1"/>
        <v>46119</v>
      </c>
      <c r="S12" s="4" t="str">
        <f t="shared" si="2"/>
        <v>火</v>
      </c>
      <c r="T12" s="18" t="str">
        <f t="shared" si="3"/>
        <v/>
      </c>
      <c r="U12" s="19" t="str">
        <f t="shared" si="4"/>
        <v/>
      </c>
      <c r="V12" s="23"/>
      <c r="W12" s="45">
        <f>IF(COUNTIF($X$6:X12,X12)=1,DAY(X12),"")</f>
        <v>27</v>
      </c>
      <c r="X12" s="44">
        <f t="shared" si="7"/>
        <v>27</v>
      </c>
      <c r="Y12" s="45" t="str" cm="1">
        <f t="array" ref="Y12">IFERROR(INDEX($S$6:$S$36,MATCH(X12,$P$6:$P$36,0),0),"")</f>
        <v>月</v>
      </c>
      <c r="Z12" s="46" t="str" cm="1">
        <f t="array" ref="Z12">IFERROR(INDEX($U$6:$U$36,MATCH(X12,$P$6:$P$36,0),0),"")</f>
        <v/>
      </c>
      <c r="AA12" s="23"/>
      <c r="AB12" s="23"/>
      <c r="AC12" s="23"/>
      <c r="AD12" s="23"/>
      <c r="AE12" s="23"/>
      <c r="AF12" s="23"/>
      <c r="AG12" s="23"/>
      <c r="AH12" s="23"/>
      <c r="AI12" s="23"/>
    </row>
    <row r="13" spans="2:35" ht="28.05" customHeight="1" x14ac:dyDescent="0.2">
      <c r="B13" s="102"/>
      <c r="C13" s="113"/>
      <c r="D13" s="59"/>
      <c r="E13" s="60"/>
      <c r="F13" s="60"/>
      <c r="G13" s="60"/>
      <c r="H13" s="43" t="str">
        <f t="shared" si="0"/>
        <v/>
      </c>
      <c r="I13" s="23"/>
      <c r="J13" s="24"/>
      <c r="K13" s="4"/>
      <c r="L13" s="23"/>
      <c r="M13" s="16">
        <v>46146</v>
      </c>
      <c r="N13" s="17" t="s">
        <v>6</v>
      </c>
      <c r="P13" s="18">
        <f t="shared" si="5"/>
        <v>8</v>
      </c>
      <c r="Q13" s="18">
        <f t="shared" si="6"/>
        <v>46120</v>
      </c>
      <c r="R13" s="18">
        <f t="shared" si="1"/>
        <v>46120</v>
      </c>
      <c r="S13" s="4" t="str">
        <f t="shared" si="2"/>
        <v>水</v>
      </c>
      <c r="T13" s="18" t="str">
        <f t="shared" si="3"/>
        <v/>
      </c>
      <c r="U13" s="19" t="str">
        <f t="shared" si="4"/>
        <v/>
      </c>
      <c r="V13" s="23"/>
      <c r="W13" s="45" t="str">
        <f>IF(COUNTIF($X$6:X13,X13)=1,DAY(X13),"")</f>
        <v/>
      </c>
      <c r="X13" s="44">
        <f t="shared" si="7"/>
        <v>27</v>
      </c>
      <c r="Y13" s="45" t="str" cm="1">
        <f t="array" ref="Y13">IFERROR(INDEX($S$6:$S$36,MATCH(X13,$P$6:$P$36,0),0),"")</f>
        <v>月</v>
      </c>
      <c r="Z13" s="46" t="str" cm="1">
        <f t="array" ref="Z13">IFERROR(INDEX($U$6:$U$36,MATCH(X13,$P$6:$P$36,0),0),"")</f>
        <v/>
      </c>
      <c r="AA13" s="23"/>
      <c r="AB13" s="23"/>
      <c r="AC13" s="23"/>
      <c r="AD13" s="23"/>
      <c r="AE13" s="23"/>
      <c r="AF13" s="23"/>
      <c r="AG13" s="23"/>
      <c r="AH13" s="23"/>
      <c r="AI13" s="23"/>
    </row>
    <row r="14" spans="2:35" ht="28.05" customHeight="1" x14ac:dyDescent="0.2">
      <c r="B14" s="102">
        <f>IF(W14="","",IF(W14&lt;10," "&amp;W14,W14))</f>
        <v>26</v>
      </c>
      <c r="C14" s="113" t="str">
        <f>IF(B14="","",Y14)</f>
        <v>日</v>
      </c>
      <c r="D14" s="61"/>
      <c r="E14" s="62"/>
      <c r="F14" s="62"/>
      <c r="G14" s="62"/>
      <c r="H14" s="56" t="str">
        <f t="shared" si="0"/>
        <v>休日</v>
      </c>
      <c r="I14" s="23"/>
      <c r="J14" s="24"/>
      <c r="K14" s="4"/>
      <c r="L14" s="23"/>
      <c r="M14" s="16">
        <v>46147</v>
      </c>
      <c r="N14" s="17" t="s">
        <v>8</v>
      </c>
      <c r="P14" s="18">
        <f t="shared" si="5"/>
        <v>9</v>
      </c>
      <c r="Q14" s="18">
        <f t="shared" si="6"/>
        <v>46121</v>
      </c>
      <c r="R14" s="18">
        <f t="shared" si="1"/>
        <v>46121</v>
      </c>
      <c r="S14" s="4" t="str">
        <f t="shared" si="2"/>
        <v>木</v>
      </c>
      <c r="T14" s="18" t="str">
        <f t="shared" si="3"/>
        <v/>
      </c>
      <c r="U14" s="19" t="str">
        <f t="shared" si="4"/>
        <v/>
      </c>
      <c r="V14" s="23"/>
      <c r="W14" s="45">
        <f>IF(COUNTIF($X$6:X14,X14)=1,DAY(X14),"")</f>
        <v>26</v>
      </c>
      <c r="X14" s="44">
        <f t="shared" si="7"/>
        <v>26</v>
      </c>
      <c r="Y14" s="45" t="str" cm="1">
        <f t="array" ref="Y14">IFERROR(INDEX($S$6:$S$36,MATCH(X14,$P$6:$P$36,0),0),"")</f>
        <v>日</v>
      </c>
      <c r="Z14" s="46" t="str" cm="1">
        <f t="array" ref="Z14">IFERROR(INDEX($U$6:$U$36,MATCH(X14,$P$6:$P$36,0),0),"")</f>
        <v>休日</v>
      </c>
      <c r="AA14" s="23"/>
      <c r="AB14" s="23"/>
      <c r="AC14" s="23"/>
      <c r="AD14" s="23"/>
      <c r="AE14" s="23"/>
      <c r="AF14" s="23"/>
      <c r="AG14" s="23"/>
      <c r="AH14" s="23"/>
      <c r="AI14" s="23"/>
    </row>
    <row r="15" spans="2:35" ht="28.05" customHeight="1" x14ac:dyDescent="0.2">
      <c r="B15" s="102"/>
      <c r="C15" s="113"/>
      <c r="D15" s="59"/>
      <c r="E15" s="60"/>
      <c r="F15" s="60"/>
      <c r="G15" s="60"/>
      <c r="H15" s="43" t="str">
        <f t="shared" si="0"/>
        <v/>
      </c>
      <c r="I15" s="23"/>
      <c r="J15" s="24"/>
      <c r="K15" s="4"/>
      <c r="L15" s="23"/>
      <c r="M15" s="16">
        <v>46148</v>
      </c>
      <c r="N15" s="17" t="s">
        <v>7</v>
      </c>
      <c r="P15" s="18">
        <f t="shared" si="5"/>
        <v>10</v>
      </c>
      <c r="Q15" s="18">
        <f t="shared" si="6"/>
        <v>46122</v>
      </c>
      <c r="R15" s="18">
        <f t="shared" si="1"/>
        <v>46122</v>
      </c>
      <c r="S15" s="4" t="str">
        <f t="shared" si="2"/>
        <v>金</v>
      </c>
      <c r="T15" s="18" t="str">
        <f t="shared" si="3"/>
        <v/>
      </c>
      <c r="U15" s="19" t="str">
        <f t="shared" si="4"/>
        <v/>
      </c>
      <c r="V15" s="23"/>
      <c r="W15" s="45" t="str">
        <f>IF(COUNTIF($X$6:X15,X15)=1,DAY(X15),"")</f>
        <v/>
      </c>
      <c r="X15" s="44">
        <f t="shared" si="7"/>
        <v>26</v>
      </c>
      <c r="Y15" s="45" t="str" cm="1">
        <f t="array" ref="Y15">IFERROR(INDEX($S$6:$S$36,MATCH(X15,$P$6:$P$36,0),0),"")</f>
        <v>日</v>
      </c>
      <c r="Z15" s="46" t="str" cm="1">
        <f t="array" ref="Z15">IFERROR(INDEX($U$6:$U$36,MATCH(X15,$P$6:$P$36,0),0),"")</f>
        <v>休日</v>
      </c>
      <c r="AA15" s="23"/>
      <c r="AB15" s="23"/>
      <c r="AC15" s="23"/>
      <c r="AD15" s="23"/>
      <c r="AE15" s="23"/>
      <c r="AF15" s="23"/>
      <c r="AG15" s="23"/>
      <c r="AH15" s="23"/>
      <c r="AI15" s="23"/>
    </row>
    <row r="16" spans="2:35" ht="28.05" customHeight="1" x14ac:dyDescent="0.2">
      <c r="B16" s="102">
        <f>IF(W16="","",IF(W16&lt;10," "&amp;W16,W16))</f>
        <v>25</v>
      </c>
      <c r="C16" s="113" t="str">
        <f>IF(B16="","",Y16)</f>
        <v>土</v>
      </c>
      <c r="D16" s="61"/>
      <c r="E16" s="62"/>
      <c r="F16" s="62"/>
      <c r="G16" s="62"/>
      <c r="H16" s="56" t="str">
        <f t="shared" si="0"/>
        <v/>
      </c>
      <c r="I16" s="23"/>
      <c r="J16" s="24"/>
      <c r="K16" s="4"/>
      <c r="L16" s="23"/>
      <c r="M16" s="16">
        <v>46223</v>
      </c>
      <c r="N16" s="17" t="s">
        <v>9</v>
      </c>
      <c r="P16" s="18">
        <f t="shared" si="5"/>
        <v>11</v>
      </c>
      <c r="Q16" s="18">
        <f t="shared" si="6"/>
        <v>46123</v>
      </c>
      <c r="R16" s="18">
        <f t="shared" si="1"/>
        <v>46123</v>
      </c>
      <c r="S16" s="4" t="str">
        <f t="shared" si="2"/>
        <v>土</v>
      </c>
      <c r="T16" s="18" t="str">
        <f t="shared" si="3"/>
        <v/>
      </c>
      <c r="U16" s="19" t="str">
        <f t="shared" si="4"/>
        <v/>
      </c>
      <c r="V16" s="23"/>
      <c r="W16" s="45">
        <f>IF(COUNTIF($X$6:X16,X16)=1,DAY(X16),"")</f>
        <v>25</v>
      </c>
      <c r="X16" s="44">
        <f t="shared" si="7"/>
        <v>25</v>
      </c>
      <c r="Y16" s="45" t="str" cm="1">
        <f t="array" ref="Y16">IFERROR(INDEX($S$6:$S$36,MATCH(X16,$P$6:$P$36,0),0),"")</f>
        <v>土</v>
      </c>
      <c r="Z16" s="46" t="str" cm="1">
        <f t="array" ref="Z16">IFERROR(INDEX($U$6:$U$36,MATCH(X16,$P$6:$P$36,0),0),"")</f>
        <v/>
      </c>
      <c r="AA16" s="23"/>
      <c r="AB16" s="23"/>
      <c r="AC16" s="23"/>
      <c r="AD16" s="23"/>
      <c r="AE16" s="23"/>
      <c r="AF16" s="23"/>
      <c r="AG16" s="23"/>
      <c r="AH16" s="23"/>
      <c r="AI16" s="23"/>
    </row>
    <row r="17" spans="2:35" ht="28.05" customHeight="1" x14ac:dyDescent="0.2">
      <c r="B17" s="102"/>
      <c r="C17" s="113"/>
      <c r="D17" s="59"/>
      <c r="E17" s="60"/>
      <c r="F17" s="60"/>
      <c r="G17" s="60"/>
      <c r="H17" s="43" t="str">
        <f t="shared" si="0"/>
        <v/>
      </c>
      <c r="I17" s="23"/>
      <c r="J17" s="24"/>
      <c r="K17" s="4"/>
      <c r="L17" s="23"/>
      <c r="M17" s="16">
        <v>46245</v>
      </c>
      <c r="N17" s="17" t="s">
        <v>18</v>
      </c>
      <c r="P17" s="18">
        <f t="shared" si="5"/>
        <v>12</v>
      </c>
      <c r="Q17" s="18">
        <f>Q16+1</f>
        <v>46124</v>
      </c>
      <c r="R17" s="18">
        <f t="shared" si="1"/>
        <v>46124</v>
      </c>
      <c r="S17" s="4" t="str">
        <f t="shared" si="2"/>
        <v>日</v>
      </c>
      <c r="T17" s="18">
        <f t="shared" si="3"/>
        <v>46124</v>
      </c>
      <c r="U17" s="19" t="str">
        <f t="shared" si="4"/>
        <v>休日</v>
      </c>
      <c r="V17" s="23"/>
      <c r="W17" s="45" t="str">
        <f>IF(COUNTIF($X$6:X17,X17)=1,DAY(X17),"")</f>
        <v/>
      </c>
      <c r="X17" s="44">
        <f t="shared" si="7"/>
        <v>25</v>
      </c>
      <c r="Y17" s="45" t="str" cm="1">
        <f t="array" ref="Y17">IFERROR(INDEX($S$6:$S$36,MATCH(X17,$P$6:$P$36,0),0),"")</f>
        <v>土</v>
      </c>
      <c r="Z17" s="46" t="str" cm="1">
        <f t="array" ref="Z17">IFERROR(INDEX($U$6:$U$36,MATCH(X17,$P$6:$P$36,0),0),"")</f>
        <v/>
      </c>
      <c r="AA17" s="23"/>
      <c r="AB17" s="23"/>
      <c r="AC17" s="23"/>
      <c r="AD17" s="23"/>
      <c r="AE17" s="23"/>
      <c r="AF17" s="23"/>
      <c r="AG17" s="23"/>
      <c r="AH17" s="23"/>
      <c r="AI17" s="23"/>
    </row>
    <row r="18" spans="2:35" ht="28.05" customHeight="1" x14ac:dyDescent="0.2">
      <c r="B18" s="102">
        <f>IF(W18="","",IF(W18&lt;10," "&amp;W18,W18))</f>
        <v>24</v>
      </c>
      <c r="C18" s="113" t="str">
        <f>IF(B18="","",Y18)</f>
        <v>金</v>
      </c>
      <c r="D18" s="61"/>
      <c r="E18" s="62"/>
      <c r="F18" s="62"/>
      <c r="G18" s="62"/>
      <c r="H18" s="56" t="str">
        <f t="shared" si="0"/>
        <v/>
      </c>
      <c r="I18" s="23"/>
      <c r="J18" s="24"/>
      <c r="K18" s="4"/>
      <c r="L18" s="23"/>
      <c r="M18" s="16">
        <v>46286</v>
      </c>
      <c r="N18" s="17" t="s">
        <v>10</v>
      </c>
      <c r="P18" s="18">
        <f t="shared" si="5"/>
        <v>13</v>
      </c>
      <c r="Q18" s="18">
        <f t="shared" ref="Q18:Q36" si="8">Q17+1</f>
        <v>46125</v>
      </c>
      <c r="R18" s="18">
        <f t="shared" si="1"/>
        <v>46125</v>
      </c>
      <c r="S18" s="4" t="str">
        <f t="shared" si="2"/>
        <v>月</v>
      </c>
      <c r="T18" s="18" t="str">
        <f t="shared" si="3"/>
        <v/>
      </c>
      <c r="U18" s="19" t="str">
        <f t="shared" si="4"/>
        <v/>
      </c>
      <c r="V18" s="23"/>
      <c r="W18" s="45">
        <f>IF(COUNTIF($X$6:X18,X18)=1,DAY(X18),"")</f>
        <v>24</v>
      </c>
      <c r="X18" s="44">
        <f t="shared" si="7"/>
        <v>24</v>
      </c>
      <c r="Y18" s="45" t="str" cm="1">
        <f t="array" ref="Y18">IFERROR(INDEX($S$6:$S$36,MATCH(X18,$P$6:$P$36,0),0),"")</f>
        <v>金</v>
      </c>
      <c r="Z18" s="46" t="str" cm="1">
        <f t="array" ref="Z18">IFERROR(INDEX($U$6:$U$36,MATCH(X18,$P$6:$P$36,0),0),"")</f>
        <v/>
      </c>
      <c r="AA18" s="23"/>
      <c r="AB18" s="23"/>
      <c r="AC18" s="23"/>
      <c r="AD18" s="23"/>
      <c r="AE18" s="23"/>
      <c r="AF18" s="23"/>
      <c r="AG18" s="23"/>
      <c r="AH18" s="23"/>
      <c r="AI18" s="23"/>
    </row>
    <row r="19" spans="2:35" ht="28.05" customHeight="1" x14ac:dyDescent="0.2">
      <c r="B19" s="102"/>
      <c r="C19" s="113"/>
      <c r="D19" s="59"/>
      <c r="E19" s="60"/>
      <c r="F19" s="60"/>
      <c r="G19" s="60"/>
      <c r="H19" s="43" t="str">
        <f t="shared" si="0"/>
        <v/>
      </c>
      <c r="I19" s="23"/>
      <c r="J19" s="24"/>
      <c r="K19" s="4"/>
      <c r="L19" s="23"/>
      <c r="M19" s="16">
        <v>46288</v>
      </c>
      <c r="N19" s="17" t="s">
        <v>11</v>
      </c>
      <c r="P19" s="18">
        <f t="shared" si="5"/>
        <v>14</v>
      </c>
      <c r="Q19" s="18">
        <f t="shared" si="8"/>
        <v>46126</v>
      </c>
      <c r="R19" s="18">
        <f t="shared" si="1"/>
        <v>46126</v>
      </c>
      <c r="S19" s="4" t="str">
        <f t="shared" si="2"/>
        <v>火</v>
      </c>
      <c r="T19" s="18" t="str">
        <f t="shared" si="3"/>
        <v/>
      </c>
      <c r="U19" s="19" t="str">
        <f t="shared" si="4"/>
        <v/>
      </c>
      <c r="V19" s="23"/>
      <c r="W19" s="45" t="str">
        <f>IF(COUNTIF($X$6:X19,X19)=1,DAY(X19),"")</f>
        <v/>
      </c>
      <c r="X19" s="44">
        <f t="shared" si="7"/>
        <v>24</v>
      </c>
      <c r="Y19" s="45" t="str" cm="1">
        <f t="array" ref="Y19">IFERROR(INDEX($S$6:$S$36,MATCH(X19,$P$6:$P$36,0),0),"")</f>
        <v>金</v>
      </c>
      <c r="Z19" s="46" t="str" cm="1">
        <f t="array" ref="Z19">IFERROR(INDEX($U$6:$U$36,MATCH(X19,$P$6:$P$36,0),0),"")</f>
        <v/>
      </c>
      <c r="AA19" s="23"/>
      <c r="AB19" s="23"/>
      <c r="AC19" s="23"/>
      <c r="AD19" s="23"/>
      <c r="AE19" s="23"/>
      <c r="AF19" s="23"/>
      <c r="AG19" s="23"/>
      <c r="AH19" s="23"/>
      <c r="AI19" s="23"/>
    </row>
    <row r="20" spans="2:35" ht="28.05" customHeight="1" x14ac:dyDescent="0.2">
      <c r="B20" s="102">
        <f>IF(W20="","",IF(W20&lt;10," "&amp;W20,W20))</f>
        <v>23</v>
      </c>
      <c r="C20" s="113" t="str">
        <f>IF(B20="","",Y20)</f>
        <v>木</v>
      </c>
      <c r="D20" s="61"/>
      <c r="E20" s="62"/>
      <c r="F20" s="62"/>
      <c r="G20" s="62"/>
      <c r="H20" s="56" t="str">
        <f t="shared" si="0"/>
        <v/>
      </c>
      <c r="I20" s="23"/>
      <c r="J20" s="24"/>
      <c r="K20" s="4"/>
      <c r="L20" s="23"/>
      <c r="M20" s="16">
        <v>46307</v>
      </c>
      <c r="N20" s="17" t="s">
        <v>29</v>
      </c>
      <c r="P20" s="18">
        <f t="shared" si="5"/>
        <v>15</v>
      </c>
      <c r="Q20" s="18">
        <f t="shared" si="8"/>
        <v>46127</v>
      </c>
      <c r="R20" s="18">
        <f t="shared" si="1"/>
        <v>46127</v>
      </c>
      <c r="S20" s="4" t="str">
        <f t="shared" si="2"/>
        <v>水</v>
      </c>
      <c r="T20" s="18" t="str">
        <f t="shared" si="3"/>
        <v/>
      </c>
      <c r="U20" s="19" t="str">
        <f t="shared" si="4"/>
        <v/>
      </c>
      <c r="V20" s="23"/>
      <c r="W20" s="45">
        <f>IF(COUNTIF($X$6:X20,X20)=1,DAY(X20),"")</f>
        <v>23</v>
      </c>
      <c r="X20" s="44">
        <f t="shared" si="7"/>
        <v>23</v>
      </c>
      <c r="Y20" s="45" t="str" cm="1">
        <f t="array" ref="Y20">IFERROR(INDEX($S$6:$S$36,MATCH(X20,$P$6:$P$36,0),0),"")</f>
        <v>木</v>
      </c>
      <c r="Z20" s="46" t="str" cm="1">
        <f t="array" ref="Z20">IFERROR(INDEX($U$6:$U$36,MATCH(X20,$P$6:$P$36,0),0),"")</f>
        <v/>
      </c>
      <c r="AA20" s="23"/>
      <c r="AB20" s="23"/>
      <c r="AC20" s="23"/>
      <c r="AD20" s="23"/>
      <c r="AE20" s="23"/>
      <c r="AF20" s="23"/>
      <c r="AG20" s="23"/>
      <c r="AH20" s="23"/>
      <c r="AI20" s="23"/>
    </row>
    <row r="21" spans="2:35" ht="28.05" customHeight="1" x14ac:dyDescent="0.2">
      <c r="B21" s="102"/>
      <c r="C21" s="113"/>
      <c r="D21" s="59"/>
      <c r="E21" s="60"/>
      <c r="F21" s="60"/>
      <c r="G21" s="60"/>
      <c r="H21" s="43" t="str">
        <f t="shared" si="0"/>
        <v/>
      </c>
      <c r="I21" s="23"/>
      <c r="J21" s="24"/>
      <c r="K21" s="4"/>
      <c r="L21" s="23"/>
      <c r="M21" s="16">
        <v>46329</v>
      </c>
      <c r="N21" s="17" t="s">
        <v>12</v>
      </c>
      <c r="P21" s="18">
        <f t="shared" ref="P21:P29" si="9">IF(R21="","",DAY(R21))</f>
        <v>16</v>
      </c>
      <c r="Q21" s="18">
        <f t="shared" si="8"/>
        <v>46128</v>
      </c>
      <c r="R21" s="18">
        <f t="shared" ref="R21:R29" si="10">IF(MONTH(Q21)&gt;$E$2,"",Q21)</f>
        <v>46128</v>
      </c>
      <c r="S21" s="4" t="str">
        <f t="shared" ref="S21:S29" si="11">IF(R21="","",CHOOSE(WEEKDAY(R21,1),"日","月","火","水","木","金","土"))</f>
        <v>木</v>
      </c>
      <c r="T21" s="18" t="str">
        <f t="shared" ref="T21:T29" si="12">IF(U21="","",R21)</f>
        <v/>
      </c>
      <c r="U21" s="19" t="str">
        <f t="shared" si="4"/>
        <v/>
      </c>
      <c r="V21" s="23"/>
      <c r="W21" s="45" t="str">
        <f>IF(COUNTIF($X$6:X21,X21)=1,DAY(X21),"")</f>
        <v/>
      </c>
      <c r="X21" s="44">
        <f t="shared" si="7"/>
        <v>23</v>
      </c>
      <c r="Y21" s="45" t="str" cm="1">
        <f t="array" ref="Y21">IFERROR(INDEX($S$6:$S$36,MATCH(X21,$P$6:$P$36,0),0),"")</f>
        <v>木</v>
      </c>
      <c r="Z21" s="46" t="str" cm="1">
        <f t="array" ref="Z21">IFERROR(INDEX($U$6:$U$36,MATCH(X21,$P$6:$P$36,0),0),"")</f>
        <v/>
      </c>
      <c r="AA21" s="23"/>
      <c r="AB21" s="23"/>
      <c r="AC21" s="23"/>
      <c r="AD21" s="23"/>
      <c r="AE21" s="23"/>
      <c r="AF21" s="23"/>
      <c r="AG21" s="23"/>
      <c r="AH21" s="23"/>
      <c r="AI21" s="23"/>
    </row>
    <row r="22" spans="2:35" ht="28.05" customHeight="1" x14ac:dyDescent="0.2">
      <c r="B22" s="26" t="str">
        <f>IF(W22="","",IF(W22&lt;10," "&amp;W22,W22))</f>
        <v/>
      </c>
      <c r="C22" s="54" t="str">
        <f>IF(B22="","",Y22)</f>
        <v/>
      </c>
      <c r="D22" s="35"/>
      <c r="E22" s="35"/>
      <c r="F22" s="35"/>
      <c r="G22" s="35"/>
      <c r="H22" s="63" t="str">
        <f t="shared" si="0"/>
        <v/>
      </c>
      <c r="I22" s="23"/>
      <c r="J22" s="24"/>
      <c r="K22" s="4"/>
      <c r="L22" s="23"/>
      <c r="M22" s="16">
        <v>46349</v>
      </c>
      <c r="N22" s="17" t="s">
        <v>13</v>
      </c>
      <c r="P22" s="18">
        <f t="shared" si="9"/>
        <v>17</v>
      </c>
      <c r="Q22" s="18">
        <f t="shared" si="8"/>
        <v>46129</v>
      </c>
      <c r="R22" s="18">
        <f t="shared" si="10"/>
        <v>46129</v>
      </c>
      <c r="S22" s="4" t="str">
        <f t="shared" si="11"/>
        <v>金</v>
      </c>
      <c r="T22" s="18" t="str">
        <f t="shared" si="12"/>
        <v/>
      </c>
      <c r="U22" s="19" t="str">
        <f t="shared" si="4"/>
        <v/>
      </c>
      <c r="V22" s="23"/>
      <c r="X22" s="14"/>
      <c r="AA22" s="23"/>
      <c r="AB22" s="23"/>
      <c r="AC22" s="23"/>
      <c r="AD22" s="23"/>
      <c r="AE22" s="23"/>
      <c r="AF22" s="23"/>
      <c r="AG22" s="23"/>
      <c r="AH22" s="23"/>
      <c r="AI22" s="23"/>
    </row>
    <row r="23" spans="2:35" ht="28.05" customHeight="1" x14ac:dyDescent="0.2">
      <c r="B23" s="51"/>
      <c r="C23" s="52"/>
      <c r="D23" s="52"/>
      <c r="E23" s="52"/>
      <c r="F23" s="52"/>
      <c r="G23" s="52"/>
      <c r="H23" s="53"/>
      <c r="I23" s="23"/>
      <c r="J23" s="24"/>
      <c r="K23" s="4"/>
      <c r="L23" s="23"/>
      <c r="M23" s="16"/>
      <c r="N23" s="17"/>
      <c r="P23" s="18">
        <f t="shared" si="9"/>
        <v>18</v>
      </c>
      <c r="Q23" s="18">
        <f t="shared" si="8"/>
        <v>46130</v>
      </c>
      <c r="R23" s="18">
        <f t="shared" si="10"/>
        <v>46130</v>
      </c>
      <c r="S23" s="4" t="str">
        <f t="shared" si="11"/>
        <v>土</v>
      </c>
      <c r="T23" s="18" t="str">
        <f t="shared" si="12"/>
        <v/>
      </c>
      <c r="U23" s="19" t="str">
        <f t="shared" si="4"/>
        <v/>
      </c>
      <c r="V23" s="23"/>
      <c r="X23" s="14"/>
      <c r="AA23" s="23"/>
      <c r="AB23" s="23"/>
      <c r="AC23" s="23"/>
      <c r="AD23" s="23"/>
      <c r="AE23" s="23"/>
      <c r="AF23" s="23"/>
      <c r="AG23" s="23"/>
      <c r="AH23" s="23"/>
      <c r="AI23" s="23"/>
    </row>
    <row r="24" spans="2:35" ht="28.05" customHeight="1" x14ac:dyDescent="0.2">
      <c r="B24" s="47"/>
      <c r="C24" s="48"/>
      <c r="D24" s="49"/>
      <c r="E24" s="49"/>
      <c r="F24" s="49"/>
      <c r="G24" s="49"/>
      <c r="H24" s="50"/>
      <c r="I24" s="23"/>
      <c r="J24" s="24"/>
      <c r="K24" s="4"/>
      <c r="L24" s="23"/>
      <c r="M24" s="16"/>
      <c r="N24" s="17"/>
      <c r="P24" s="18">
        <f t="shared" si="9"/>
        <v>19</v>
      </c>
      <c r="Q24" s="18">
        <f t="shared" si="8"/>
        <v>46131</v>
      </c>
      <c r="R24" s="18">
        <f t="shared" si="10"/>
        <v>46131</v>
      </c>
      <c r="S24" s="4" t="str">
        <f t="shared" si="11"/>
        <v>日</v>
      </c>
      <c r="T24" s="18">
        <f t="shared" si="12"/>
        <v>46131</v>
      </c>
      <c r="U24" s="19" t="str">
        <f t="shared" si="4"/>
        <v>休日</v>
      </c>
      <c r="V24" s="23"/>
      <c r="X24" s="14"/>
      <c r="AA24" s="23"/>
      <c r="AB24" s="23"/>
      <c r="AC24" s="23"/>
      <c r="AD24" s="23"/>
      <c r="AE24" s="23"/>
      <c r="AF24" s="23"/>
      <c r="AG24" s="23"/>
      <c r="AH24" s="23"/>
      <c r="AI24" s="23"/>
    </row>
    <row r="25" spans="2:35" ht="28.05" customHeight="1" x14ac:dyDescent="0.2">
      <c r="B25" s="21"/>
      <c r="C25" s="22"/>
      <c r="D25" s="39"/>
      <c r="E25" s="39"/>
      <c r="F25" s="39"/>
      <c r="G25" s="39"/>
      <c r="H25" s="40"/>
      <c r="J25" s="19"/>
      <c r="K25" s="4"/>
      <c r="M25" s="16"/>
      <c r="N25" s="17"/>
      <c r="P25" s="18">
        <f t="shared" si="9"/>
        <v>20</v>
      </c>
      <c r="Q25" s="18">
        <f t="shared" si="8"/>
        <v>46132</v>
      </c>
      <c r="R25" s="18">
        <f t="shared" si="10"/>
        <v>46132</v>
      </c>
      <c r="S25" s="4" t="str">
        <f t="shared" si="11"/>
        <v>月</v>
      </c>
      <c r="T25" s="18" t="str">
        <f t="shared" si="12"/>
        <v/>
      </c>
      <c r="U25" s="19" t="str">
        <f t="shared" si="4"/>
        <v/>
      </c>
      <c r="X25" s="14"/>
      <c r="AF25" s="3"/>
      <c r="AG25" s="3"/>
      <c r="AH25" s="13"/>
      <c r="AI25" s="13"/>
    </row>
    <row r="26" spans="2:35" ht="28.05" customHeight="1" x14ac:dyDescent="0.2">
      <c r="B26" s="21"/>
      <c r="C26" s="22"/>
      <c r="D26" s="39"/>
      <c r="E26" s="39"/>
      <c r="F26" s="39"/>
      <c r="G26" s="39"/>
      <c r="H26" s="40"/>
      <c r="J26" s="19"/>
      <c r="K26" s="4"/>
      <c r="M26" s="16"/>
      <c r="N26" s="17"/>
      <c r="P26" s="18">
        <f t="shared" si="9"/>
        <v>21</v>
      </c>
      <c r="Q26" s="18">
        <f t="shared" si="8"/>
        <v>46133</v>
      </c>
      <c r="R26" s="18">
        <f t="shared" si="10"/>
        <v>46133</v>
      </c>
      <c r="S26" s="4" t="str">
        <f t="shared" si="11"/>
        <v>火</v>
      </c>
      <c r="T26" s="18" t="str">
        <f t="shared" si="12"/>
        <v/>
      </c>
      <c r="U26" s="19" t="str">
        <f t="shared" si="4"/>
        <v/>
      </c>
      <c r="X26" s="14"/>
      <c r="AF26" s="3"/>
      <c r="AG26" s="3"/>
      <c r="AH26" s="13"/>
      <c r="AI26" s="13"/>
    </row>
    <row r="27" spans="2:35" ht="28.05" customHeight="1" x14ac:dyDescent="0.2">
      <c r="B27" s="21"/>
      <c r="C27" s="22"/>
      <c r="D27" s="39"/>
      <c r="E27" s="39"/>
      <c r="F27" s="39"/>
      <c r="G27" s="39"/>
      <c r="H27" s="40"/>
      <c r="J27" s="19"/>
      <c r="K27" s="4"/>
      <c r="M27" s="16"/>
      <c r="N27" s="17"/>
      <c r="P27" s="18">
        <f t="shared" si="9"/>
        <v>22</v>
      </c>
      <c r="Q27" s="18">
        <f t="shared" si="8"/>
        <v>46134</v>
      </c>
      <c r="R27" s="18">
        <f t="shared" si="10"/>
        <v>46134</v>
      </c>
      <c r="S27" s="4" t="str">
        <f t="shared" si="11"/>
        <v>水</v>
      </c>
      <c r="T27" s="18" t="str">
        <f t="shared" si="12"/>
        <v/>
      </c>
      <c r="U27" s="19" t="str">
        <f t="shared" si="4"/>
        <v/>
      </c>
    </row>
    <row r="28" spans="2:35" ht="28.05" customHeight="1" x14ac:dyDescent="0.2">
      <c r="B28" s="21"/>
      <c r="C28" s="22"/>
      <c r="D28" s="39"/>
      <c r="E28" s="39"/>
      <c r="F28" s="39"/>
      <c r="G28" s="39"/>
      <c r="H28" s="40"/>
      <c r="J28" s="19"/>
      <c r="K28" s="4"/>
      <c r="M28" s="16">
        <v>46388</v>
      </c>
      <c r="N28" s="17" t="s">
        <v>0</v>
      </c>
      <c r="P28" s="18">
        <f t="shared" si="9"/>
        <v>23</v>
      </c>
      <c r="Q28" s="18">
        <f t="shared" si="8"/>
        <v>46135</v>
      </c>
      <c r="R28" s="18">
        <f t="shared" si="10"/>
        <v>46135</v>
      </c>
      <c r="S28" s="4" t="str">
        <f t="shared" si="11"/>
        <v>木</v>
      </c>
      <c r="T28" s="18" t="str">
        <f t="shared" si="12"/>
        <v/>
      </c>
      <c r="U28" s="19" t="str">
        <f t="shared" si="4"/>
        <v/>
      </c>
    </row>
    <row r="29" spans="2:35" ht="28.05" customHeight="1" x14ac:dyDescent="0.2">
      <c r="B29" s="21"/>
      <c r="C29" s="22"/>
      <c r="D29" s="39"/>
      <c r="E29" s="39"/>
      <c r="F29" s="39"/>
      <c r="G29" s="39"/>
      <c r="H29" s="40"/>
      <c r="J29" s="19"/>
      <c r="K29" s="4"/>
      <c r="M29" s="16">
        <v>46398</v>
      </c>
      <c r="N29" s="17" t="s">
        <v>1</v>
      </c>
      <c r="P29" s="18">
        <f t="shared" si="9"/>
        <v>24</v>
      </c>
      <c r="Q29" s="18">
        <f t="shared" si="8"/>
        <v>46136</v>
      </c>
      <c r="R29" s="18">
        <f t="shared" si="10"/>
        <v>46136</v>
      </c>
      <c r="S29" s="4" t="str">
        <f t="shared" si="11"/>
        <v>金</v>
      </c>
      <c r="T29" s="18" t="str">
        <f t="shared" si="12"/>
        <v/>
      </c>
      <c r="U29" s="19" t="str">
        <f t="shared" si="4"/>
        <v/>
      </c>
    </row>
    <row r="30" spans="2:35" ht="28.05" customHeight="1" x14ac:dyDescent="0.2">
      <c r="B30" s="21"/>
      <c r="C30" s="22"/>
      <c r="D30" s="39"/>
      <c r="E30" s="39"/>
      <c r="F30" s="39"/>
      <c r="G30" s="39"/>
      <c r="H30" s="40"/>
      <c r="J30" s="19"/>
      <c r="K30" s="4"/>
      <c r="M30" s="16">
        <v>46429</v>
      </c>
      <c r="N30" s="17" t="s">
        <v>2</v>
      </c>
      <c r="P30" s="18">
        <f t="shared" ref="P30:P36" si="13">IF(R30="","",DAY(R30))</f>
        <v>25</v>
      </c>
      <c r="Q30" s="18">
        <f t="shared" si="8"/>
        <v>46137</v>
      </c>
      <c r="R30" s="18">
        <f t="shared" ref="R30:R36" si="14">IF(MONTH(Q30)&gt;$E$2,"",Q30)</f>
        <v>46137</v>
      </c>
      <c r="S30" s="4" t="str">
        <f t="shared" ref="S30:S36" si="15">IF(R30="","",CHOOSE(WEEKDAY(R30,1),"日","月","火","水","木","金","土"))</f>
        <v>土</v>
      </c>
      <c r="T30" s="18" t="str">
        <f t="shared" ref="T30:T36" si="16">IF(U30="","",R30)</f>
        <v/>
      </c>
      <c r="U30" s="19" t="str">
        <f t="shared" si="4"/>
        <v/>
      </c>
    </row>
    <row r="31" spans="2:35" ht="28.05" customHeight="1" x14ac:dyDescent="0.2">
      <c r="B31" s="21"/>
      <c r="C31" s="22"/>
      <c r="D31" s="39"/>
      <c r="E31" s="39"/>
      <c r="F31" s="39"/>
      <c r="G31" s="39"/>
      <c r="H31" s="40"/>
      <c r="J31" s="19"/>
      <c r="K31" s="4"/>
      <c r="M31" s="16">
        <v>46441</v>
      </c>
      <c r="N31" s="17" t="s">
        <v>14</v>
      </c>
      <c r="P31" s="18">
        <f t="shared" si="13"/>
        <v>26</v>
      </c>
      <c r="Q31" s="18">
        <f t="shared" si="8"/>
        <v>46138</v>
      </c>
      <c r="R31" s="18">
        <f t="shared" si="14"/>
        <v>46138</v>
      </c>
      <c r="S31" s="4" t="str">
        <f t="shared" si="15"/>
        <v>日</v>
      </c>
      <c r="T31" s="18">
        <f t="shared" si="16"/>
        <v>46138</v>
      </c>
      <c r="U31" s="19" t="str">
        <f t="shared" si="4"/>
        <v>休日</v>
      </c>
    </row>
    <row r="32" spans="2:35" ht="28.05" customHeight="1" x14ac:dyDescent="0.2">
      <c r="B32" s="41"/>
      <c r="C32" s="25"/>
      <c r="D32" s="42"/>
      <c r="E32" s="42"/>
      <c r="F32" s="42"/>
      <c r="G32" s="42"/>
      <c r="H32" s="43"/>
      <c r="J32" s="19"/>
      <c r="K32" s="4"/>
      <c r="M32" s="16">
        <v>46467</v>
      </c>
      <c r="N32" s="17" t="s">
        <v>3</v>
      </c>
      <c r="P32" s="18">
        <f t="shared" si="13"/>
        <v>27</v>
      </c>
      <c r="Q32" s="18">
        <f t="shared" si="8"/>
        <v>46139</v>
      </c>
      <c r="R32" s="18">
        <f t="shared" si="14"/>
        <v>46139</v>
      </c>
      <c r="S32" s="4" t="str">
        <f t="shared" si="15"/>
        <v>月</v>
      </c>
      <c r="T32" s="18" t="str">
        <f t="shared" si="16"/>
        <v/>
      </c>
      <c r="U32" s="19" t="str">
        <f t="shared" si="4"/>
        <v/>
      </c>
    </row>
    <row r="33" spans="2:26" ht="28.05" customHeight="1" x14ac:dyDescent="0.2">
      <c r="C33" s="2"/>
      <c r="D33" s="37">
        <f>IF(D4="","",D4)</f>
        <v>2026</v>
      </c>
      <c r="E33" s="38">
        <f>IF(E4="","",E4)</f>
        <v>4</v>
      </c>
      <c r="F33" s="29"/>
      <c r="G33" s="29"/>
      <c r="H33" s="29"/>
      <c r="J33" s="19"/>
      <c r="K33" s="4"/>
      <c r="M33" s="16">
        <v>46468</v>
      </c>
      <c r="N33" s="17" t="s">
        <v>7</v>
      </c>
      <c r="P33" s="18">
        <f t="shared" si="13"/>
        <v>28</v>
      </c>
      <c r="Q33" s="18">
        <f t="shared" si="8"/>
        <v>46140</v>
      </c>
      <c r="R33" s="18">
        <f t="shared" si="14"/>
        <v>46140</v>
      </c>
      <c r="S33" s="4" t="str">
        <f t="shared" si="15"/>
        <v>火</v>
      </c>
      <c r="T33" s="18" t="str">
        <f t="shared" si="16"/>
        <v/>
      </c>
      <c r="U33" s="19" t="str">
        <f t="shared" si="4"/>
        <v/>
      </c>
    </row>
    <row r="34" spans="2:26" ht="28.05" customHeight="1" thickBot="1" x14ac:dyDescent="0.25">
      <c r="B34" s="33" t="s">
        <v>17</v>
      </c>
      <c r="C34" s="34" t="s">
        <v>30</v>
      </c>
      <c r="D34" s="107" t="str">
        <f>IF(D5="","",D5)</f>
        <v>レシート・領収書</v>
      </c>
      <c r="E34" s="108"/>
      <c r="F34" s="108"/>
      <c r="G34" s="108"/>
      <c r="H34" s="109"/>
      <c r="J34" s="19"/>
      <c r="K34" s="4"/>
      <c r="M34" s="16">
        <v>46506</v>
      </c>
      <c r="N34" s="17" t="s">
        <v>4</v>
      </c>
      <c r="P34" s="18">
        <f t="shared" si="13"/>
        <v>29</v>
      </c>
      <c r="Q34" s="18">
        <f t="shared" si="8"/>
        <v>46141</v>
      </c>
      <c r="R34" s="18">
        <f t="shared" si="14"/>
        <v>46141</v>
      </c>
      <c r="S34" s="4" t="str">
        <f t="shared" si="15"/>
        <v>水</v>
      </c>
      <c r="T34" s="18">
        <f t="shared" si="16"/>
        <v>46141</v>
      </c>
      <c r="U34" s="19" t="str">
        <f t="shared" si="4"/>
        <v>昭和の日</v>
      </c>
      <c r="W34" s="44" t="s">
        <v>36</v>
      </c>
      <c r="X34" s="44" t="s">
        <v>35</v>
      </c>
      <c r="Y34" s="45" t="s">
        <v>23</v>
      </c>
      <c r="Z34" s="45"/>
    </row>
    <row r="35" spans="2:26" ht="28.05" customHeight="1" x14ac:dyDescent="0.2">
      <c r="B35" s="112">
        <f>IF(W35="","",IF(W35&lt;10," "&amp;W35,W35))</f>
        <v>22</v>
      </c>
      <c r="C35" s="111" t="str">
        <f>IF(B35="","",Y35)</f>
        <v>水</v>
      </c>
      <c r="D35" s="57"/>
      <c r="E35" s="58"/>
      <c r="F35" s="58"/>
      <c r="G35" s="58"/>
      <c r="H35" s="55" t="str">
        <f t="shared" ref="H35:H51" si="17">IF(B35="","",Z35)</f>
        <v/>
      </c>
      <c r="J35" s="19"/>
      <c r="K35" s="4"/>
      <c r="M35" s="16">
        <v>46510</v>
      </c>
      <c r="N35" s="17" t="s">
        <v>5</v>
      </c>
      <c r="P35" s="18">
        <f t="shared" si="13"/>
        <v>30</v>
      </c>
      <c r="Q35" s="18">
        <f t="shared" si="8"/>
        <v>46142</v>
      </c>
      <c r="R35" s="18">
        <f t="shared" si="14"/>
        <v>46142</v>
      </c>
      <c r="S35" s="4" t="str">
        <f t="shared" si="15"/>
        <v>木</v>
      </c>
      <c r="T35" s="18" t="str">
        <f t="shared" si="16"/>
        <v/>
      </c>
      <c r="U35" s="19" t="str">
        <f t="shared" si="4"/>
        <v/>
      </c>
      <c r="W35" s="45">
        <f>IF(COUNTIF($X$35:X35,X35)=1,X35,"")</f>
        <v>22</v>
      </c>
      <c r="X35" s="44">
        <f>X21-1</f>
        <v>22</v>
      </c>
      <c r="Y35" s="45" t="str" cm="1">
        <f t="array" ref="Y35">IFERROR(INDEX($S$6:$S$36,MATCH(X35,$P$6:$P$36,0),0),"")</f>
        <v>水</v>
      </c>
      <c r="Z35" s="46" t="str" cm="1">
        <f t="array" ref="Z35">IFERROR(INDEX($U$6:$U$36,MATCH(X35,$P$6:$P$36,0),0),"")</f>
        <v/>
      </c>
    </row>
    <row r="36" spans="2:26" ht="28.05" customHeight="1" x14ac:dyDescent="0.2">
      <c r="B36" s="106"/>
      <c r="C36" s="104"/>
      <c r="D36" s="59"/>
      <c r="E36" s="60"/>
      <c r="F36" s="60"/>
      <c r="G36" s="60"/>
      <c r="H36" s="43" t="str">
        <f t="shared" si="17"/>
        <v/>
      </c>
      <c r="J36" s="19"/>
      <c r="K36" s="4"/>
      <c r="M36" s="16">
        <v>46511</v>
      </c>
      <c r="N36" s="17" t="s">
        <v>6</v>
      </c>
      <c r="P36" s="18" t="str">
        <f t="shared" si="13"/>
        <v/>
      </c>
      <c r="Q36" s="18">
        <f t="shared" si="8"/>
        <v>46143</v>
      </c>
      <c r="R36" s="18" t="str">
        <f t="shared" si="14"/>
        <v/>
      </c>
      <c r="S36" s="4" t="str">
        <f t="shared" si="15"/>
        <v/>
      </c>
      <c r="T36" s="18" t="str">
        <f t="shared" si="16"/>
        <v/>
      </c>
      <c r="U36" s="19" t="str">
        <f t="shared" si="4"/>
        <v/>
      </c>
      <c r="W36" s="45" t="str">
        <f>IF(COUNTIF($X$35:X36,X36)=1,X36,"")</f>
        <v/>
      </c>
      <c r="X36" s="44">
        <f>IF(COUNTIF(X34:X35,X35)=2,X35-1,X35)</f>
        <v>22</v>
      </c>
      <c r="Y36" s="45" t="str" cm="1">
        <f t="array" ref="Y36">IFERROR(INDEX($S$6:$S$36,MATCH(X36,$P$6:$P$36,0),0),"")</f>
        <v>水</v>
      </c>
      <c r="Z36" s="46" t="str" cm="1">
        <f t="array" ref="Z36">IFERROR(INDEX($U$6:$U$36,MATCH(X36,$P$6:$P$36,0),0),"")</f>
        <v/>
      </c>
    </row>
    <row r="37" spans="2:26" ht="28.05" customHeight="1" x14ac:dyDescent="0.2">
      <c r="B37" s="105">
        <f>IF(W37="","",IF(W37&lt;10," "&amp;W37,W37))</f>
        <v>21</v>
      </c>
      <c r="C37" s="103" t="str">
        <f>IF(B37="","",Y37)</f>
        <v>火</v>
      </c>
      <c r="D37" s="61"/>
      <c r="E37" s="62"/>
      <c r="F37" s="62"/>
      <c r="G37" s="62"/>
      <c r="H37" s="56" t="str">
        <f t="shared" si="17"/>
        <v/>
      </c>
      <c r="J37" s="19"/>
      <c r="K37" s="4"/>
      <c r="M37" s="16">
        <v>46512</v>
      </c>
      <c r="N37" s="17" t="s">
        <v>8</v>
      </c>
      <c r="P37" s="14"/>
      <c r="Q37" s="14"/>
      <c r="R37" s="14"/>
      <c r="S37" s="1"/>
      <c r="T37" s="14"/>
      <c r="W37" s="45">
        <f>IF(COUNTIF($X$35:X37,X37)=1,X37,"")</f>
        <v>21</v>
      </c>
      <c r="X37" s="44">
        <f t="shared" ref="X37:X50" si="18">IF(COUNTIF(X35:X36,X36)=2,X36-1,X36)</f>
        <v>21</v>
      </c>
      <c r="Y37" s="45" t="str" cm="1">
        <f t="array" ref="Y37">IFERROR(INDEX($S$6:$S$36,MATCH(X37,$P$6:$P$36,0),0),"")</f>
        <v>火</v>
      </c>
      <c r="Z37" s="46" t="str" cm="1">
        <f t="array" ref="Z37">IFERROR(INDEX($U$6:$U$36,MATCH(X37,$P$6:$P$36,0),0),"")</f>
        <v/>
      </c>
    </row>
    <row r="38" spans="2:26" ht="28.05" customHeight="1" x14ac:dyDescent="0.2">
      <c r="B38" s="106"/>
      <c r="C38" s="104"/>
      <c r="D38" s="59"/>
      <c r="E38" s="60"/>
      <c r="F38" s="60"/>
      <c r="G38" s="60"/>
      <c r="H38" s="43" t="str">
        <f t="shared" si="17"/>
        <v/>
      </c>
      <c r="J38" s="19"/>
      <c r="K38" s="4"/>
      <c r="M38" s="16">
        <v>46587</v>
      </c>
      <c r="N38" s="17" t="s">
        <v>9</v>
      </c>
      <c r="P38" s="14"/>
      <c r="Q38" s="14"/>
      <c r="R38" s="14"/>
      <c r="S38" s="1"/>
      <c r="T38" s="14"/>
      <c r="W38" s="45" t="str">
        <f>IF(COUNTIF($X$35:X38,X38)=1,X38,"")</f>
        <v/>
      </c>
      <c r="X38" s="44">
        <f t="shared" si="18"/>
        <v>21</v>
      </c>
      <c r="Y38" s="45" t="str" cm="1">
        <f t="array" ref="Y38">IFERROR(INDEX($S$6:$S$36,MATCH(X38,$P$6:$P$36,0),0),"")</f>
        <v>火</v>
      </c>
      <c r="Z38" s="46" t="str" cm="1">
        <f t="array" ref="Z38">IFERROR(INDEX($U$6:$U$36,MATCH(X38,$P$6:$P$36,0),0),"")</f>
        <v/>
      </c>
    </row>
    <row r="39" spans="2:26" ht="28.05" customHeight="1" x14ac:dyDescent="0.2">
      <c r="B39" s="105">
        <f>IF(W39="","",IF(W39&lt;10," "&amp;W39,W39))</f>
        <v>20</v>
      </c>
      <c r="C39" s="103" t="str">
        <f>IF(B39="","",Y39)</f>
        <v>月</v>
      </c>
      <c r="D39" s="61"/>
      <c r="E39" s="62"/>
      <c r="F39" s="62"/>
      <c r="G39" s="62"/>
      <c r="H39" s="56" t="str">
        <f t="shared" si="17"/>
        <v/>
      </c>
      <c r="J39" s="19"/>
      <c r="K39" s="4"/>
      <c r="M39" s="16">
        <v>46610</v>
      </c>
      <c r="N39" s="17" t="s">
        <v>18</v>
      </c>
      <c r="P39" s="14"/>
      <c r="Q39" s="14"/>
      <c r="R39" s="14"/>
      <c r="S39" s="1"/>
      <c r="T39" s="14"/>
      <c r="W39" s="45">
        <f>IF(COUNTIF($X$35:X39,X39)=1,X39,"")</f>
        <v>20</v>
      </c>
      <c r="X39" s="44">
        <f t="shared" si="18"/>
        <v>20</v>
      </c>
      <c r="Y39" s="45" t="str" cm="1">
        <f t="array" ref="Y39">IFERROR(INDEX($S$6:$S$36,MATCH(X39,$P$6:$P$36,0),0),"")</f>
        <v>月</v>
      </c>
      <c r="Z39" s="46" t="str" cm="1">
        <f t="array" ref="Z39">IFERROR(INDEX($U$6:$U$36,MATCH(X39,$P$6:$P$36,0),0),"")</f>
        <v/>
      </c>
    </row>
    <row r="40" spans="2:26" ht="28.05" customHeight="1" x14ac:dyDescent="0.2">
      <c r="B40" s="106"/>
      <c r="C40" s="104"/>
      <c r="D40" s="59"/>
      <c r="E40" s="60"/>
      <c r="F40" s="60"/>
      <c r="G40" s="60"/>
      <c r="H40" s="43" t="str">
        <f t="shared" si="17"/>
        <v/>
      </c>
      <c r="J40" s="19"/>
      <c r="K40" s="19"/>
      <c r="M40" s="16">
        <v>46650</v>
      </c>
      <c r="N40" s="17" t="s">
        <v>10</v>
      </c>
      <c r="P40" s="14"/>
      <c r="Q40" s="14"/>
      <c r="R40" s="14"/>
      <c r="S40" s="1"/>
      <c r="T40" s="14"/>
      <c r="W40" s="45" t="str">
        <f>IF(COUNTIF($X$35:X40,X40)=1,X40,"")</f>
        <v/>
      </c>
      <c r="X40" s="44">
        <f t="shared" si="18"/>
        <v>20</v>
      </c>
      <c r="Y40" s="45" t="str" cm="1">
        <f t="array" ref="Y40">IFERROR(INDEX($S$6:$S$36,MATCH(X40,$P$6:$P$36,0),0),"")</f>
        <v>月</v>
      </c>
      <c r="Z40" s="46" t="str" cm="1">
        <f t="array" ref="Z40">IFERROR(INDEX($U$6:$U$36,MATCH(X40,$P$6:$P$36,0),0),"")</f>
        <v/>
      </c>
    </row>
    <row r="41" spans="2:26" ht="28.05" customHeight="1" x14ac:dyDescent="0.2">
      <c r="B41" s="105">
        <f>IF(W41="","",IF(W41&lt;10," "&amp;W41,W41))</f>
        <v>19</v>
      </c>
      <c r="C41" s="103" t="str">
        <f>IF(B41="","",Y41)</f>
        <v>日</v>
      </c>
      <c r="D41" s="61"/>
      <c r="E41" s="62"/>
      <c r="F41" s="62"/>
      <c r="G41" s="62"/>
      <c r="H41" s="56" t="str">
        <f t="shared" si="17"/>
        <v>休日</v>
      </c>
      <c r="M41" s="16">
        <v>46653</v>
      </c>
      <c r="N41" s="17" t="s">
        <v>11</v>
      </c>
      <c r="Q41" s="14"/>
      <c r="R41" s="14"/>
      <c r="S41" s="1"/>
      <c r="T41" s="14"/>
      <c r="W41" s="45">
        <f>IF(COUNTIF($X$35:X41,X41)=1,X41,"")</f>
        <v>19</v>
      </c>
      <c r="X41" s="44">
        <f t="shared" si="18"/>
        <v>19</v>
      </c>
      <c r="Y41" s="45" t="str" cm="1">
        <f t="array" ref="Y41">IFERROR(INDEX($S$6:$S$36,MATCH(X41,$P$6:$P$36,0),0),"")</f>
        <v>日</v>
      </c>
      <c r="Z41" s="46" t="str" cm="1">
        <f t="array" ref="Z41">IFERROR(INDEX($U$6:$U$36,MATCH(X41,$P$6:$P$36,0),0),"")</f>
        <v>休日</v>
      </c>
    </row>
    <row r="42" spans="2:26" ht="28.05" customHeight="1" x14ac:dyDescent="0.2">
      <c r="B42" s="106"/>
      <c r="C42" s="104"/>
      <c r="D42" s="59"/>
      <c r="E42" s="60"/>
      <c r="F42" s="60"/>
      <c r="G42" s="60"/>
      <c r="H42" s="43" t="str">
        <f t="shared" si="17"/>
        <v/>
      </c>
      <c r="M42" s="16">
        <v>46671</v>
      </c>
      <c r="N42" s="17" t="s">
        <v>29</v>
      </c>
      <c r="W42" s="45" t="str">
        <f>IF(COUNTIF($X$35:X42,X42)=1,X42,"")</f>
        <v/>
      </c>
      <c r="X42" s="44">
        <f t="shared" si="18"/>
        <v>19</v>
      </c>
      <c r="Y42" s="45" t="str" cm="1">
        <f t="array" ref="Y42">IFERROR(INDEX($S$6:$S$36,MATCH(X42,$P$6:$P$36,0),0),"")</f>
        <v>日</v>
      </c>
      <c r="Z42" s="46" t="str" cm="1">
        <f t="array" ref="Z42">IFERROR(INDEX($U$6:$U$36,MATCH(X42,$P$6:$P$36,0),0),"")</f>
        <v>休日</v>
      </c>
    </row>
    <row r="43" spans="2:26" ht="28.05" customHeight="1" x14ac:dyDescent="0.2">
      <c r="B43" s="105">
        <f>IF(W43="","",IF(W43&lt;10," "&amp;W43,W43))</f>
        <v>18</v>
      </c>
      <c r="C43" s="103" t="str">
        <f>IF(B43="","",Y43)</f>
        <v>土</v>
      </c>
      <c r="D43" s="61"/>
      <c r="E43" s="62"/>
      <c r="F43" s="62"/>
      <c r="G43" s="62"/>
      <c r="H43" s="56" t="str">
        <f t="shared" si="17"/>
        <v/>
      </c>
      <c r="M43" s="16">
        <v>46694</v>
      </c>
      <c r="N43" s="17" t="s">
        <v>12</v>
      </c>
      <c r="W43" s="45">
        <f>IF(COUNTIF($X$35:X43,X43)=1,X43,"")</f>
        <v>18</v>
      </c>
      <c r="X43" s="44">
        <f t="shared" si="18"/>
        <v>18</v>
      </c>
      <c r="Y43" s="45" t="str" cm="1">
        <f t="array" ref="Y43">IFERROR(INDEX($S$6:$S$36,MATCH(X43,$P$6:$P$36,0),0),"")</f>
        <v>土</v>
      </c>
      <c r="Z43" s="46" t="str" cm="1">
        <f t="array" ref="Z43">IFERROR(INDEX($U$6:$U$36,MATCH(X43,$P$6:$P$36,0),0),"")</f>
        <v/>
      </c>
    </row>
    <row r="44" spans="2:26" ht="28.05" customHeight="1" x14ac:dyDescent="0.2">
      <c r="B44" s="106"/>
      <c r="C44" s="104"/>
      <c r="D44" s="59"/>
      <c r="E44" s="60"/>
      <c r="F44" s="60"/>
      <c r="G44" s="60"/>
      <c r="H44" s="43" t="str">
        <f t="shared" si="17"/>
        <v/>
      </c>
      <c r="M44" s="16">
        <v>46714</v>
      </c>
      <c r="N44" s="17" t="s">
        <v>13</v>
      </c>
      <c r="W44" s="45" t="str">
        <f>IF(COUNTIF($X$35:X44,X44)=1,X44,"")</f>
        <v/>
      </c>
      <c r="X44" s="44">
        <f t="shared" si="18"/>
        <v>18</v>
      </c>
      <c r="Y44" s="45" t="str" cm="1">
        <f t="array" ref="Y44">IFERROR(INDEX($S$6:$S$36,MATCH(X44,$P$6:$P$36,0),0),"")</f>
        <v>土</v>
      </c>
      <c r="Z44" s="46" t="str" cm="1">
        <f t="array" ref="Z44">IFERROR(INDEX($U$6:$U$36,MATCH(X44,$P$6:$P$36,0),0),"")</f>
        <v/>
      </c>
    </row>
    <row r="45" spans="2:26" ht="28.05" customHeight="1" x14ac:dyDescent="0.2">
      <c r="B45" s="105">
        <f>IF(W45="","",IF(W45&lt;10," "&amp;W45,W45))</f>
        <v>17</v>
      </c>
      <c r="C45" s="103" t="str">
        <f>IF(B45="","",Y45)</f>
        <v>金</v>
      </c>
      <c r="D45" s="61"/>
      <c r="E45" s="62"/>
      <c r="F45" s="62"/>
      <c r="G45" s="62"/>
      <c r="H45" s="56" t="str">
        <f t="shared" si="17"/>
        <v/>
      </c>
      <c r="M45" s="16"/>
      <c r="N45" s="17"/>
      <c r="W45" s="45">
        <f>IF(COUNTIF($X$35:X45,X45)=1,X45,"")</f>
        <v>17</v>
      </c>
      <c r="X45" s="44">
        <f t="shared" si="18"/>
        <v>17</v>
      </c>
      <c r="Y45" s="45" t="str" cm="1">
        <f t="array" ref="Y45">IFERROR(INDEX($S$6:$S$36,MATCH(X45,$P$6:$P$36,0),0),"")</f>
        <v>金</v>
      </c>
      <c r="Z45" s="46" t="str" cm="1">
        <f t="array" ref="Z45">IFERROR(INDEX($U$6:$U$36,MATCH(X45,$P$6:$P$36,0),0),"")</f>
        <v/>
      </c>
    </row>
    <row r="46" spans="2:26" ht="28.05" customHeight="1" x14ac:dyDescent="0.2">
      <c r="B46" s="106"/>
      <c r="C46" s="104"/>
      <c r="D46" s="59"/>
      <c r="E46" s="60"/>
      <c r="F46" s="60"/>
      <c r="G46" s="60"/>
      <c r="H46" s="43" t="str">
        <f t="shared" si="17"/>
        <v/>
      </c>
      <c r="M46" s="16"/>
      <c r="N46" s="17"/>
      <c r="W46" s="45" t="str">
        <f>IF(COUNTIF($X$35:X46,X46)=1,X46,"")</f>
        <v/>
      </c>
      <c r="X46" s="44">
        <f t="shared" si="18"/>
        <v>17</v>
      </c>
      <c r="Y46" s="45" t="str" cm="1">
        <f t="array" ref="Y46">IFERROR(INDEX($S$6:$S$36,MATCH(X46,$P$6:$P$36,0),0),"")</f>
        <v>金</v>
      </c>
      <c r="Z46" s="46" t="str" cm="1">
        <f t="array" ref="Z46">IFERROR(INDEX($U$6:$U$36,MATCH(X46,$P$6:$P$36,0),0),"")</f>
        <v/>
      </c>
    </row>
    <row r="47" spans="2:26" ht="28.05" customHeight="1" x14ac:dyDescent="0.2">
      <c r="B47" s="105">
        <f>IF(W47="","",IF(W47&lt;10," "&amp;W47,W47))</f>
        <v>16</v>
      </c>
      <c r="C47" s="103" t="str">
        <f>IF(B47="","",Y47)</f>
        <v>木</v>
      </c>
      <c r="D47" s="61"/>
      <c r="E47" s="62"/>
      <c r="F47" s="62"/>
      <c r="G47" s="62"/>
      <c r="H47" s="56" t="str">
        <f t="shared" si="17"/>
        <v/>
      </c>
      <c r="M47" s="16"/>
      <c r="N47" s="17"/>
      <c r="W47" s="45">
        <f>IF(COUNTIF($X$35:X47,X47)=1,X47,"")</f>
        <v>16</v>
      </c>
      <c r="X47" s="44">
        <f t="shared" si="18"/>
        <v>16</v>
      </c>
      <c r="Y47" s="45" t="str" cm="1">
        <f t="array" ref="Y47">IFERROR(INDEX($S$6:$S$36,MATCH(X47,$P$6:$P$36,0),0),"")</f>
        <v>木</v>
      </c>
      <c r="Z47" s="46" t="str" cm="1">
        <f t="array" ref="Z47">IFERROR(INDEX($U$6:$U$36,MATCH(X47,$P$6:$P$36,0),0),"")</f>
        <v/>
      </c>
    </row>
    <row r="48" spans="2:26" ht="28.05" customHeight="1" x14ac:dyDescent="0.2">
      <c r="B48" s="106"/>
      <c r="C48" s="104"/>
      <c r="D48" s="59"/>
      <c r="E48" s="60"/>
      <c r="F48" s="60"/>
      <c r="G48" s="60"/>
      <c r="H48" s="43" t="str">
        <f t="shared" si="17"/>
        <v/>
      </c>
      <c r="M48" s="16"/>
      <c r="N48" s="17"/>
      <c r="W48" s="45" t="str">
        <f>IF(COUNTIF($X$35:X48,X48)=1,X48,"")</f>
        <v/>
      </c>
      <c r="X48" s="44">
        <f t="shared" si="18"/>
        <v>16</v>
      </c>
      <c r="Y48" s="45" t="str" cm="1">
        <f t="array" ref="Y48">IFERROR(INDEX($S$6:$S$36,MATCH(X48,$P$6:$P$36,0),0),"")</f>
        <v>木</v>
      </c>
      <c r="Z48" s="46" t="str" cm="1">
        <f t="array" ref="Z48">IFERROR(INDEX($U$6:$U$36,MATCH(X48,$P$6:$P$36,0),0),"")</f>
        <v/>
      </c>
    </row>
    <row r="49" spans="2:26" ht="28.05" customHeight="1" x14ac:dyDescent="0.2">
      <c r="B49" s="105">
        <f>IF(W49="","",IF(W49&lt;10," "&amp;W49,W49))</f>
        <v>15</v>
      </c>
      <c r="C49" s="103" t="str">
        <f>IF(B49="","",Y49)</f>
        <v>水</v>
      </c>
      <c r="D49" s="61"/>
      <c r="E49" s="62"/>
      <c r="F49" s="62"/>
      <c r="G49" s="62"/>
      <c r="H49" s="56" t="str">
        <f t="shared" si="17"/>
        <v/>
      </c>
      <c r="M49" s="16"/>
      <c r="N49" s="17"/>
      <c r="W49" s="45">
        <f>IF(COUNTIF($X$35:X49,X49)=1,X49,"")</f>
        <v>15</v>
      </c>
      <c r="X49" s="44">
        <f t="shared" si="18"/>
        <v>15</v>
      </c>
      <c r="Y49" s="45" t="str" cm="1">
        <f t="array" ref="Y49">IFERROR(INDEX($S$6:$S$36,MATCH(X49,$P$6:$P$36,0),0),"")</f>
        <v>水</v>
      </c>
      <c r="Z49" s="46" t="str" cm="1">
        <f t="array" ref="Z49">IFERROR(INDEX($U$6:$U$36,MATCH(X49,$P$6:$P$36,0),0),"")</f>
        <v/>
      </c>
    </row>
    <row r="50" spans="2:26" ht="28.05" customHeight="1" x14ac:dyDescent="0.2">
      <c r="B50" s="106"/>
      <c r="C50" s="104"/>
      <c r="D50" s="59"/>
      <c r="E50" s="60"/>
      <c r="F50" s="60"/>
      <c r="G50" s="60"/>
      <c r="H50" s="43" t="str">
        <f t="shared" si="17"/>
        <v/>
      </c>
      <c r="M50" s="16">
        <v>46753</v>
      </c>
      <c r="N50" s="17" t="s">
        <v>0</v>
      </c>
      <c r="W50" s="45" t="str">
        <f>IF(COUNTIF($X$35:X50,X50)=1,X50,"")</f>
        <v/>
      </c>
      <c r="X50" s="44">
        <f t="shared" si="18"/>
        <v>15</v>
      </c>
      <c r="Y50" s="45" t="str" cm="1">
        <f t="array" ref="Y50">IFERROR(INDEX($S$6:$S$36,MATCH(X50,$P$6:$P$36,0),0),"")</f>
        <v>水</v>
      </c>
      <c r="Z50" s="46" t="str" cm="1">
        <f t="array" ref="Z50">IFERROR(INDEX($U$6:$U$36,MATCH(X50,$P$6:$P$36,0),0),"")</f>
        <v/>
      </c>
    </row>
    <row r="51" spans="2:26" ht="28.05" customHeight="1" x14ac:dyDescent="0.2">
      <c r="B51" s="26" t="str">
        <f>IF(W50="","",IF(W50&lt;10," "&amp;W50,W50))</f>
        <v/>
      </c>
      <c r="C51" s="54" t="str">
        <f>IF(B51="","",Y50)</f>
        <v/>
      </c>
      <c r="D51" s="35"/>
      <c r="E51" s="35"/>
      <c r="F51" s="35"/>
      <c r="G51" s="35"/>
      <c r="H51" s="63" t="str">
        <f t="shared" si="17"/>
        <v/>
      </c>
      <c r="M51" s="16">
        <v>46762</v>
      </c>
      <c r="N51" s="17" t="s">
        <v>1</v>
      </c>
      <c r="X51" s="14"/>
    </row>
    <row r="52" spans="2:26" ht="28.05" customHeight="1" x14ac:dyDescent="0.2">
      <c r="B52" s="51"/>
      <c r="C52" s="52"/>
      <c r="D52" s="52"/>
      <c r="E52" s="52"/>
      <c r="F52" s="52"/>
      <c r="G52" s="52"/>
      <c r="H52" s="53"/>
      <c r="M52" s="16">
        <v>46794</v>
      </c>
      <c r="N52" s="17" t="s">
        <v>2</v>
      </c>
    </row>
    <row r="53" spans="2:26" ht="28.05" customHeight="1" x14ac:dyDescent="0.2">
      <c r="B53" s="47"/>
      <c r="C53" s="48"/>
      <c r="D53" s="49"/>
      <c r="E53" s="49"/>
      <c r="F53" s="49"/>
      <c r="G53" s="49"/>
      <c r="H53" s="50"/>
      <c r="M53" s="16">
        <v>46806</v>
      </c>
      <c r="N53" s="17" t="s">
        <v>14</v>
      </c>
    </row>
    <row r="54" spans="2:26" ht="28.05" customHeight="1" x14ac:dyDescent="0.2">
      <c r="B54" s="21"/>
      <c r="C54" s="22"/>
      <c r="D54" s="39"/>
      <c r="E54" s="39"/>
      <c r="F54" s="39"/>
      <c r="G54" s="39"/>
      <c r="H54" s="40"/>
      <c r="M54" s="16">
        <v>46832</v>
      </c>
      <c r="N54" s="17" t="s">
        <v>3</v>
      </c>
    </row>
    <row r="55" spans="2:26" ht="28.05" customHeight="1" x14ac:dyDescent="0.2">
      <c r="B55" s="21"/>
      <c r="C55" s="22"/>
      <c r="D55" s="39"/>
      <c r="E55" s="39"/>
      <c r="F55" s="39"/>
      <c r="G55" s="39"/>
      <c r="H55" s="40"/>
      <c r="M55" s="16">
        <v>46872</v>
      </c>
      <c r="N55" s="17" t="s">
        <v>4</v>
      </c>
    </row>
    <row r="56" spans="2:26" ht="28.05" customHeight="1" x14ac:dyDescent="0.2">
      <c r="B56" s="21"/>
      <c r="C56" s="22"/>
      <c r="D56" s="39"/>
      <c r="E56" s="39"/>
      <c r="F56" s="39"/>
      <c r="G56" s="39"/>
      <c r="H56" s="40"/>
      <c r="M56" s="16">
        <v>46876</v>
      </c>
      <c r="N56" s="17" t="s">
        <v>5</v>
      </c>
    </row>
    <row r="57" spans="2:26" ht="28.05" customHeight="1" x14ac:dyDescent="0.2">
      <c r="B57" s="21"/>
      <c r="C57" s="22"/>
      <c r="D57" s="39"/>
      <c r="E57" s="39"/>
      <c r="F57" s="39"/>
      <c r="G57" s="39"/>
      <c r="H57" s="40"/>
      <c r="M57" s="16">
        <v>46877</v>
      </c>
      <c r="N57" s="17" t="s">
        <v>6</v>
      </c>
    </row>
    <row r="58" spans="2:26" ht="28.05" customHeight="1" x14ac:dyDescent="0.2">
      <c r="B58" s="21"/>
      <c r="C58" s="22"/>
      <c r="D58" s="39"/>
      <c r="E58" s="39"/>
      <c r="F58" s="39"/>
      <c r="G58" s="39"/>
      <c r="H58" s="40"/>
      <c r="M58" s="16">
        <v>46878</v>
      </c>
      <c r="N58" s="17" t="s">
        <v>8</v>
      </c>
    </row>
    <row r="59" spans="2:26" ht="28.05" customHeight="1" x14ac:dyDescent="0.2">
      <c r="B59" s="21"/>
      <c r="C59" s="22"/>
      <c r="D59" s="39"/>
      <c r="E59" s="39"/>
      <c r="F59" s="39"/>
      <c r="G59" s="39"/>
      <c r="H59" s="40"/>
      <c r="M59" s="16">
        <v>46951</v>
      </c>
      <c r="N59" s="17" t="s">
        <v>9</v>
      </c>
    </row>
    <row r="60" spans="2:26" ht="28.05" customHeight="1" x14ac:dyDescent="0.2">
      <c r="B60" s="21"/>
      <c r="C60" s="22"/>
      <c r="D60" s="39"/>
      <c r="E60" s="39"/>
      <c r="F60" s="39"/>
      <c r="G60" s="39"/>
      <c r="H60" s="40"/>
      <c r="M60" s="16">
        <v>46976</v>
      </c>
      <c r="N60" s="17" t="s">
        <v>18</v>
      </c>
    </row>
    <row r="61" spans="2:26" ht="28.05" customHeight="1" x14ac:dyDescent="0.2">
      <c r="B61" s="41"/>
      <c r="C61" s="25"/>
      <c r="D61" s="42"/>
      <c r="E61" s="42"/>
      <c r="F61" s="42"/>
      <c r="G61" s="42"/>
      <c r="H61" s="43"/>
      <c r="M61" s="16">
        <v>47014</v>
      </c>
      <c r="N61" s="17" t="s">
        <v>10</v>
      </c>
    </row>
    <row r="62" spans="2:26" ht="28.05" customHeight="1" x14ac:dyDescent="0.2">
      <c r="C62" s="2"/>
      <c r="D62" s="37">
        <f>IF(D33="","",D33)</f>
        <v>2026</v>
      </c>
      <c r="E62" s="38">
        <f>IF(E33="","",E33)</f>
        <v>4</v>
      </c>
      <c r="F62" s="29"/>
      <c r="G62" s="29"/>
      <c r="H62" s="29"/>
      <c r="M62" s="16">
        <v>47018</v>
      </c>
      <c r="N62" s="17" t="s">
        <v>11</v>
      </c>
    </row>
    <row r="63" spans="2:26" ht="28.05" customHeight="1" thickBot="1" x14ac:dyDescent="0.25">
      <c r="B63" s="33" t="s">
        <v>17</v>
      </c>
      <c r="C63" s="34" t="s">
        <v>30</v>
      </c>
      <c r="D63" s="107" t="str">
        <f>IF(D5="","",D5)</f>
        <v>レシート・領収書</v>
      </c>
      <c r="E63" s="108"/>
      <c r="F63" s="108"/>
      <c r="G63" s="108"/>
      <c r="H63" s="109"/>
      <c r="M63" s="16">
        <v>47035</v>
      </c>
      <c r="N63" s="17" t="s">
        <v>29</v>
      </c>
      <c r="W63" s="44" t="s">
        <v>36</v>
      </c>
      <c r="X63" s="44" t="s">
        <v>35</v>
      </c>
      <c r="Y63" s="45" t="s">
        <v>23</v>
      </c>
      <c r="Z63" s="45"/>
    </row>
    <row r="64" spans="2:26" ht="28.05" customHeight="1" x14ac:dyDescent="0.2">
      <c r="B64" s="112">
        <f>IF(W64="","",IF(W64&lt;10," "&amp;W64,W64))</f>
        <v>14</v>
      </c>
      <c r="C64" s="111" t="str">
        <f>IF(B64="","",Y64)</f>
        <v>火</v>
      </c>
      <c r="D64" s="57"/>
      <c r="E64" s="58"/>
      <c r="F64" s="58"/>
      <c r="G64" s="58"/>
      <c r="H64" s="55" t="str">
        <f t="shared" ref="H64:H80" si="19">IF(B64="","",Z64)</f>
        <v/>
      </c>
      <c r="M64" s="16">
        <v>47060</v>
      </c>
      <c r="N64" s="17" t="s">
        <v>12</v>
      </c>
      <c r="W64" s="45">
        <f>IF(COUNTIF($X$64:X64,X64)=1,X64,"")</f>
        <v>14</v>
      </c>
      <c r="X64" s="44">
        <f>X50-1</f>
        <v>14</v>
      </c>
      <c r="Y64" s="45" t="str" cm="1">
        <f t="array" ref="Y64">IFERROR(INDEX($S$6:$S$36,MATCH(X64,$P$6:$P$36,0),0),"")</f>
        <v>火</v>
      </c>
      <c r="Z64" s="46" t="str" cm="1">
        <f t="array" ref="Z64">IFERROR(INDEX($U$6:$U$36,MATCH(X64,$P$6:$P$36,0),0),"")</f>
        <v/>
      </c>
    </row>
    <row r="65" spans="2:26" ht="28.05" customHeight="1" x14ac:dyDescent="0.2">
      <c r="B65" s="106"/>
      <c r="C65" s="104"/>
      <c r="D65" s="59"/>
      <c r="E65" s="60"/>
      <c r="F65" s="60"/>
      <c r="G65" s="60"/>
      <c r="H65" s="43" t="str">
        <f t="shared" si="19"/>
        <v/>
      </c>
      <c r="M65" s="16">
        <v>47080</v>
      </c>
      <c r="N65" s="17" t="s">
        <v>13</v>
      </c>
      <c r="W65" s="45" t="str">
        <f>IF(COUNTIF($X$64:X65,X65)=1,X65,"")</f>
        <v/>
      </c>
      <c r="X65" s="44">
        <f>IF(COUNTIF(X63:X64,X64)=2,X64-1,X64)</f>
        <v>14</v>
      </c>
      <c r="Y65" s="45" t="str" cm="1">
        <f t="array" ref="Y65">IFERROR(INDEX($S$6:$S$36,MATCH(X65,$P$6:$P$36,0),0),"")</f>
        <v>火</v>
      </c>
      <c r="Z65" s="46" t="str" cm="1">
        <f t="array" ref="Z65">IFERROR(INDEX($U$6:$U$36,MATCH(X65,$P$6:$P$36,0),0),"")</f>
        <v/>
      </c>
    </row>
    <row r="66" spans="2:26" ht="28.05" customHeight="1" x14ac:dyDescent="0.2">
      <c r="B66" s="105">
        <f>IF(W66="","",IF(W66&lt;10," "&amp;W66,W66))</f>
        <v>13</v>
      </c>
      <c r="C66" s="103" t="str">
        <f>IF(B66="","",Y66)</f>
        <v>月</v>
      </c>
      <c r="D66" s="61"/>
      <c r="E66" s="62"/>
      <c r="F66" s="62"/>
      <c r="G66" s="62"/>
      <c r="H66" s="56" t="str">
        <f t="shared" si="19"/>
        <v/>
      </c>
      <c r="M66" s="16"/>
      <c r="N66" s="17"/>
      <c r="W66" s="45">
        <f>IF(COUNTIF($X$64:X66,X66)=1,X66,"")</f>
        <v>13</v>
      </c>
      <c r="X66" s="44">
        <f t="shared" ref="X66:X79" si="20">IF(COUNTIF(X64:X65,X65)=2,X65-1,X65)</f>
        <v>13</v>
      </c>
      <c r="Y66" s="45" t="str" cm="1">
        <f t="array" ref="Y66">IFERROR(INDEX($S$6:$S$36,MATCH(X66,$P$6:$P$36,0),0),"")</f>
        <v>月</v>
      </c>
      <c r="Z66" s="46" t="str" cm="1">
        <f t="array" ref="Z66">IFERROR(INDEX($U$6:$U$36,MATCH(X66,$P$6:$P$36,0),0),"")</f>
        <v/>
      </c>
    </row>
    <row r="67" spans="2:26" ht="28.05" customHeight="1" x14ac:dyDescent="0.2">
      <c r="B67" s="106"/>
      <c r="C67" s="104"/>
      <c r="D67" s="59"/>
      <c r="E67" s="60"/>
      <c r="F67" s="60"/>
      <c r="G67" s="60"/>
      <c r="H67" s="43" t="str">
        <f t="shared" si="19"/>
        <v/>
      </c>
      <c r="M67" s="16"/>
      <c r="N67" s="17"/>
      <c r="W67" s="45" t="str">
        <f>IF(COUNTIF($X$64:X67,X67)=1,X67,"")</f>
        <v/>
      </c>
      <c r="X67" s="44">
        <f t="shared" si="20"/>
        <v>13</v>
      </c>
      <c r="Y67" s="45" t="str" cm="1">
        <f t="array" ref="Y67">IFERROR(INDEX($S$6:$S$36,MATCH(X67,$P$6:$P$36,0),0),"")</f>
        <v>月</v>
      </c>
      <c r="Z67" s="46" t="str" cm="1">
        <f t="array" ref="Z67">IFERROR(INDEX($U$6:$U$36,MATCH(X67,$P$6:$P$36,0),0),"")</f>
        <v/>
      </c>
    </row>
    <row r="68" spans="2:26" ht="28.05" customHeight="1" x14ac:dyDescent="0.2">
      <c r="B68" s="105">
        <f>IF(W68="","",IF(W68&lt;10," "&amp;W68,W68))</f>
        <v>12</v>
      </c>
      <c r="C68" s="103" t="str">
        <f>IF(B68="","",Y68)</f>
        <v>日</v>
      </c>
      <c r="D68" s="61"/>
      <c r="E68" s="62"/>
      <c r="F68" s="62"/>
      <c r="G68" s="62"/>
      <c r="H68" s="56" t="str">
        <f t="shared" si="19"/>
        <v>休日</v>
      </c>
      <c r="M68" s="16"/>
      <c r="N68" s="17"/>
      <c r="W68" s="45">
        <f>IF(COUNTIF($X$64:X68,X68)=1,X68,"")</f>
        <v>12</v>
      </c>
      <c r="X68" s="44">
        <f t="shared" si="20"/>
        <v>12</v>
      </c>
      <c r="Y68" s="45" t="str" cm="1">
        <f t="array" ref="Y68">IFERROR(INDEX($S$6:$S$36,MATCH(X68,$P$6:$P$36,0),0),"")</f>
        <v>日</v>
      </c>
      <c r="Z68" s="46" t="str" cm="1">
        <f t="array" ref="Z68">IFERROR(INDEX($U$6:$U$36,MATCH(X68,$P$6:$P$36,0),0),"")</f>
        <v>休日</v>
      </c>
    </row>
    <row r="69" spans="2:26" ht="28.05" customHeight="1" x14ac:dyDescent="0.2">
      <c r="B69" s="106"/>
      <c r="C69" s="104"/>
      <c r="D69" s="59"/>
      <c r="E69" s="60"/>
      <c r="F69" s="60"/>
      <c r="G69" s="60"/>
      <c r="H69" s="43" t="str">
        <f t="shared" si="19"/>
        <v/>
      </c>
      <c r="M69" s="16"/>
      <c r="N69" s="17"/>
      <c r="W69" s="45" t="str">
        <f>IF(COUNTIF($X$64:X69,X69)=1,X69,"")</f>
        <v/>
      </c>
      <c r="X69" s="44">
        <f t="shared" si="20"/>
        <v>12</v>
      </c>
      <c r="Y69" s="45" t="str" cm="1">
        <f t="array" ref="Y69">IFERROR(INDEX($S$6:$S$36,MATCH(X69,$P$6:$P$36,0),0),"")</f>
        <v>日</v>
      </c>
      <c r="Z69" s="46" t="str" cm="1">
        <f t="array" ref="Z69">IFERROR(INDEX($U$6:$U$36,MATCH(X69,$P$6:$P$36,0),0),"")</f>
        <v>休日</v>
      </c>
    </row>
    <row r="70" spans="2:26" ht="28.05" customHeight="1" x14ac:dyDescent="0.2">
      <c r="B70" s="105">
        <f>IF(W70="","",IF(W70&lt;10," "&amp;W70,W70))</f>
        <v>11</v>
      </c>
      <c r="C70" s="103" t="str">
        <f>IF(B70="","",Y70)</f>
        <v>土</v>
      </c>
      <c r="D70" s="61"/>
      <c r="E70" s="62"/>
      <c r="F70" s="62"/>
      <c r="G70" s="62"/>
      <c r="H70" s="56" t="str">
        <f t="shared" si="19"/>
        <v/>
      </c>
      <c r="M70" s="16"/>
      <c r="N70" s="17"/>
      <c r="W70" s="45">
        <f>IF(COUNTIF($X$64:X70,X70)=1,X70,"")</f>
        <v>11</v>
      </c>
      <c r="X70" s="44">
        <f t="shared" si="20"/>
        <v>11</v>
      </c>
      <c r="Y70" s="45" t="str" cm="1">
        <f t="array" ref="Y70">IFERROR(INDEX($S$6:$S$36,MATCH(X70,$P$6:$P$36,0),0),"")</f>
        <v>土</v>
      </c>
      <c r="Z70" s="46" t="str" cm="1">
        <f t="array" ref="Z70">IFERROR(INDEX($U$6:$U$36,MATCH(X70,$P$6:$P$36,0),0),"")</f>
        <v/>
      </c>
    </row>
    <row r="71" spans="2:26" ht="28.05" customHeight="1" x14ac:dyDescent="0.2">
      <c r="B71" s="106"/>
      <c r="C71" s="104"/>
      <c r="D71" s="59"/>
      <c r="E71" s="60"/>
      <c r="F71" s="60"/>
      <c r="G71" s="60"/>
      <c r="H71" s="43" t="str">
        <f t="shared" si="19"/>
        <v/>
      </c>
      <c r="M71" s="16"/>
      <c r="N71" s="17"/>
      <c r="W71" s="45" t="str">
        <f>IF(COUNTIF($X$64:X71,X71)=1,X71,"")</f>
        <v/>
      </c>
      <c r="X71" s="44">
        <f t="shared" si="20"/>
        <v>11</v>
      </c>
      <c r="Y71" s="45" t="str" cm="1">
        <f t="array" ref="Y71">IFERROR(INDEX($S$6:$S$36,MATCH(X71,$P$6:$P$36,0),0),"")</f>
        <v>土</v>
      </c>
      <c r="Z71" s="46" t="str" cm="1">
        <f t="array" ref="Z71">IFERROR(INDEX($U$6:$U$36,MATCH(X71,$P$6:$P$36,0),0),"")</f>
        <v/>
      </c>
    </row>
    <row r="72" spans="2:26" ht="28.05" customHeight="1" x14ac:dyDescent="0.2">
      <c r="B72" s="105">
        <f>IF(W72="","",IF(W72&lt;10," "&amp;W72,W72))</f>
        <v>10</v>
      </c>
      <c r="C72" s="103" t="str">
        <f>IF(B72="","",Y72)</f>
        <v>金</v>
      </c>
      <c r="D72" s="61"/>
      <c r="E72" s="62"/>
      <c r="F72" s="62"/>
      <c r="G72" s="62"/>
      <c r="H72" s="56" t="str">
        <f t="shared" si="19"/>
        <v/>
      </c>
      <c r="M72" s="16">
        <v>47119</v>
      </c>
      <c r="N72" s="17" t="s">
        <v>0</v>
      </c>
      <c r="W72" s="45">
        <f>IF(COUNTIF($X$64:X72,X72)=1,X72,"")</f>
        <v>10</v>
      </c>
      <c r="X72" s="44">
        <f t="shared" si="20"/>
        <v>10</v>
      </c>
      <c r="Y72" s="45" t="str" cm="1">
        <f t="array" ref="Y72">IFERROR(INDEX($S$6:$S$36,MATCH(X72,$P$6:$P$36,0),0),"")</f>
        <v>金</v>
      </c>
      <c r="Z72" s="46" t="str" cm="1">
        <f t="array" ref="Z72">IFERROR(INDEX($U$6:$U$36,MATCH(X72,$P$6:$P$36,0),0),"")</f>
        <v/>
      </c>
    </row>
    <row r="73" spans="2:26" ht="28.05" customHeight="1" x14ac:dyDescent="0.2">
      <c r="B73" s="106"/>
      <c r="C73" s="104"/>
      <c r="D73" s="59"/>
      <c r="E73" s="60"/>
      <c r="F73" s="60"/>
      <c r="G73" s="60"/>
      <c r="H73" s="43" t="str">
        <f t="shared" si="19"/>
        <v/>
      </c>
      <c r="M73" s="16">
        <v>47126</v>
      </c>
      <c r="N73" s="17" t="s">
        <v>1</v>
      </c>
      <c r="W73" s="45" t="str">
        <f>IF(COUNTIF($X$64:X73,X73)=1,X73,"")</f>
        <v/>
      </c>
      <c r="X73" s="44">
        <f t="shared" si="20"/>
        <v>10</v>
      </c>
      <c r="Y73" s="45" t="str" cm="1">
        <f t="array" ref="Y73">IFERROR(INDEX($S$6:$S$36,MATCH(X73,$P$6:$P$36,0),0),"")</f>
        <v>金</v>
      </c>
      <c r="Z73" s="46" t="str" cm="1">
        <f t="array" ref="Z73">IFERROR(INDEX($U$6:$U$36,MATCH(X73,$P$6:$P$36,0),0),"")</f>
        <v/>
      </c>
    </row>
    <row r="74" spans="2:26" ht="28.05" customHeight="1" x14ac:dyDescent="0.2">
      <c r="B74" s="105" t="str">
        <f>IF(W74="","",IF(W74&lt;10," "&amp;W74,W74))</f>
        <v xml:space="preserve"> 9</v>
      </c>
      <c r="C74" s="103" t="str">
        <f>IF(B74="","",Y74)</f>
        <v>木</v>
      </c>
      <c r="D74" s="61"/>
      <c r="E74" s="62"/>
      <c r="F74" s="62"/>
      <c r="G74" s="62"/>
      <c r="H74" s="56" t="str">
        <f t="shared" si="19"/>
        <v/>
      </c>
      <c r="M74" s="16">
        <v>47160</v>
      </c>
      <c r="N74" s="17" t="s">
        <v>2</v>
      </c>
      <c r="W74" s="45">
        <f>IF(COUNTIF($X$64:X74,X74)=1,X74,"")</f>
        <v>9</v>
      </c>
      <c r="X74" s="44">
        <f t="shared" si="20"/>
        <v>9</v>
      </c>
      <c r="Y74" s="45" t="str" cm="1">
        <f t="array" ref="Y74">IFERROR(INDEX($S$6:$S$36,MATCH(X74,$P$6:$P$36,0),0),"")</f>
        <v>木</v>
      </c>
      <c r="Z74" s="46" t="str" cm="1">
        <f t="array" ref="Z74">IFERROR(INDEX($U$6:$U$36,MATCH(X74,$P$6:$P$36,0),0),"")</f>
        <v/>
      </c>
    </row>
    <row r="75" spans="2:26" ht="28.05" customHeight="1" x14ac:dyDescent="0.2">
      <c r="B75" s="106"/>
      <c r="C75" s="104"/>
      <c r="D75" s="59"/>
      <c r="E75" s="60"/>
      <c r="F75" s="60"/>
      <c r="G75" s="60"/>
      <c r="H75" s="43" t="str">
        <f t="shared" si="19"/>
        <v/>
      </c>
      <c r="M75" s="16">
        <v>47161</v>
      </c>
      <c r="N75" s="17" t="s">
        <v>7</v>
      </c>
      <c r="W75" s="45" t="str">
        <f>IF(COUNTIF($X$64:X75,X75)=1,X75,"")</f>
        <v/>
      </c>
      <c r="X75" s="44">
        <f t="shared" si="20"/>
        <v>9</v>
      </c>
      <c r="Y75" s="45" t="str" cm="1">
        <f t="array" ref="Y75">IFERROR(INDEX($S$6:$S$36,MATCH(X75,$P$6:$P$36,0),0),"")</f>
        <v>木</v>
      </c>
      <c r="Z75" s="46" t="str" cm="1">
        <f t="array" ref="Z75">IFERROR(INDEX($U$6:$U$36,MATCH(X75,$P$6:$P$36,0),0),"")</f>
        <v/>
      </c>
    </row>
    <row r="76" spans="2:26" ht="28.05" customHeight="1" x14ac:dyDescent="0.2">
      <c r="B76" s="105" t="str">
        <f>IF(W76="","",IF(W76&lt;10," "&amp;W76,W76))</f>
        <v xml:space="preserve"> 8</v>
      </c>
      <c r="C76" s="103" t="str">
        <f>IF(B76="","",Y76)</f>
        <v>水</v>
      </c>
      <c r="D76" s="61"/>
      <c r="E76" s="62"/>
      <c r="F76" s="62"/>
      <c r="G76" s="62"/>
      <c r="H76" s="56" t="str">
        <f t="shared" si="19"/>
        <v/>
      </c>
      <c r="M76" s="16">
        <v>47172</v>
      </c>
      <c r="N76" s="17" t="s">
        <v>14</v>
      </c>
      <c r="W76" s="45">
        <f>IF(COUNTIF($X$64:X76,X76)=1,X76,"")</f>
        <v>8</v>
      </c>
      <c r="X76" s="44">
        <f t="shared" si="20"/>
        <v>8</v>
      </c>
      <c r="Y76" s="45" t="str" cm="1">
        <f t="array" ref="Y76">IFERROR(INDEX($S$6:$S$36,MATCH(X76,$P$6:$P$36,0),0),"")</f>
        <v>水</v>
      </c>
      <c r="Z76" s="46" t="str" cm="1">
        <f t="array" ref="Z76">IFERROR(INDEX($U$6:$U$36,MATCH(X76,$P$6:$P$36,0),0),"")</f>
        <v/>
      </c>
    </row>
    <row r="77" spans="2:26" ht="28.05" customHeight="1" x14ac:dyDescent="0.2">
      <c r="B77" s="106"/>
      <c r="C77" s="104"/>
      <c r="D77" s="59"/>
      <c r="E77" s="60"/>
      <c r="F77" s="60"/>
      <c r="G77" s="60"/>
      <c r="H77" s="43" t="str">
        <f t="shared" si="19"/>
        <v/>
      </c>
      <c r="M77" s="16">
        <v>47197</v>
      </c>
      <c r="N77" s="17" t="s">
        <v>3</v>
      </c>
      <c r="W77" s="45" t="str">
        <f>IF(COUNTIF($X$64:X77,X77)=1,X77,"")</f>
        <v/>
      </c>
      <c r="X77" s="44">
        <f t="shared" si="20"/>
        <v>8</v>
      </c>
      <c r="Y77" s="45" t="str" cm="1">
        <f t="array" ref="Y77">IFERROR(INDEX($S$6:$S$36,MATCH(X77,$P$6:$P$36,0),0),"")</f>
        <v>水</v>
      </c>
      <c r="Z77" s="46" t="str" cm="1">
        <f t="array" ref="Z77">IFERROR(INDEX($U$6:$U$36,MATCH(X77,$P$6:$P$36,0),0),"")</f>
        <v/>
      </c>
    </row>
    <row r="78" spans="2:26" ht="28.05" customHeight="1" x14ac:dyDescent="0.2">
      <c r="B78" s="105" t="str">
        <f>IF(W78="","",IF(W78&lt;10," "&amp;W78,W78))</f>
        <v xml:space="preserve"> 7</v>
      </c>
      <c r="C78" s="103" t="str">
        <f>IF(B78="","",Y78)</f>
        <v>火</v>
      </c>
      <c r="D78" s="61"/>
      <c r="E78" s="62"/>
      <c r="F78" s="62"/>
      <c r="G78" s="62"/>
      <c r="H78" s="56" t="str">
        <f t="shared" si="19"/>
        <v/>
      </c>
      <c r="M78" s="16">
        <v>47237</v>
      </c>
      <c r="N78" s="17" t="s">
        <v>4</v>
      </c>
      <c r="W78" s="45">
        <f>IF(COUNTIF($X$64:X78,X78)=1,X78,"")</f>
        <v>7</v>
      </c>
      <c r="X78" s="44">
        <f t="shared" si="20"/>
        <v>7</v>
      </c>
      <c r="Y78" s="45" t="str" cm="1">
        <f t="array" ref="Y78">IFERROR(INDEX($S$6:$S$36,MATCH(X78,$P$6:$P$36,0),0),"")</f>
        <v>火</v>
      </c>
      <c r="Z78" s="46" t="str" cm="1">
        <f t="array" ref="Z78">IFERROR(INDEX($U$6:$U$36,MATCH(X78,$P$6:$P$36,0),0),"")</f>
        <v/>
      </c>
    </row>
    <row r="79" spans="2:26" ht="28.05" customHeight="1" x14ac:dyDescent="0.2">
      <c r="B79" s="106"/>
      <c r="C79" s="104"/>
      <c r="D79" s="59"/>
      <c r="E79" s="60"/>
      <c r="F79" s="60"/>
      <c r="G79" s="60"/>
      <c r="H79" s="43" t="str">
        <f t="shared" si="19"/>
        <v/>
      </c>
      <c r="M79" s="16">
        <v>47238</v>
      </c>
      <c r="N79" s="17" t="s">
        <v>7</v>
      </c>
      <c r="W79" s="45" t="str">
        <f>IF(COUNTIF($X$64:X79,X79)=1,X79,"")</f>
        <v/>
      </c>
      <c r="X79" s="44">
        <f t="shared" si="20"/>
        <v>7</v>
      </c>
      <c r="Y79" s="45" t="str" cm="1">
        <f t="array" ref="Y79">IFERROR(INDEX($S$6:$S$36,MATCH(X79,$P$6:$P$36,0),0),"")</f>
        <v>火</v>
      </c>
      <c r="Z79" s="46" t="str" cm="1">
        <f t="array" ref="Z79">IFERROR(INDEX($U$6:$U$36,MATCH(X79,$P$6:$P$36,0),0),"")</f>
        <v/>
      </c>
    </row>
    <row r="80" spans="2:26" ht="28.05" customHeight="1" x14ac:dyDescent="0.2">
      <c r="B80" s="26" t="str">
        <f>IF(W79="","",IF(W79&lt;10," "&amp;W79,W79))</f>
        <v/>
      </c>
      <c r="C80" s="54" t="str">
        <f>IF(B80="","",Y79)</f>
        <v/>
      </c>
      <c r="D80" s="35"/>
      <c r="E80" s="35"/>
      <c r="F80" s="35"/>
      <c r="G80" s="35"/>
      <c r="H80" s="63" t="str">
        <f t="shared" si="19"/>
        <v/>
      </c>
      <c r="M80" s="16">
        <v>47241</v>
      </c>
      <c r="N80" s="17" t="s">
        <v>5</v>
      </c>
    </row>
    <row r="81" spans="2:26" ht="28.05" customHeight="1" x14ac:dyDescent="0.2">
      <c r="B81" s="51"/>
      <c r="C81" s="52"/>
      <c r="D81" s="52"/>
      <c r="E81" s="52"/>
      <c r="F81" s="52"/>
      <c r="G81" s="52"/>
      <c r="H81" s="53"/>
      <c r="M81" s="16">
        <v>47242</v>
      </c>
      <c r="N81" s="17" t="s">
        <v>6</v>
      </c>
    </row>
    <row r="82" spans="2:26" ht="28.05" customHeight="1" x14ac:dyDescent="0.2">
      <c r="B82" s="47"/>
      <c r="C82" s="48"/>
      <c r="D82" s="49"/>
      <c r="E82" s="49"/>
      <c r="F82" s="49"/>
      <c r="G82" s="49"/>
      <c r="H82" s="50"/>
      <c r="M82" s="16">
        <v>47243</v>
      </c>
      <c r="N82" s="17" t="s">
        <v>8</v>
      </c>
    </row>
    <row r="83" spans="2:26" ht="28.05" customHeight="1" x14ac:dyDescent="0.2">
      <c r="B83" s="21"/>
      <c r="C83" s="22"/>
      <c r="D83" s="39"/>
      <c r="E83" s="39"/>
      <c r="F83" s="39"/>
      <c r="G83" s="39"/>
      <c r="H83" s="40"/>
      <c r="M83" s="16">
        <v>47315</v>
      </c>
      <c r="N83" s="17" t="s">
        <v>9</v>
      </c>
    </row>
    <row r="84" spans="2:26" ht="28.05" customHeight="1" x14ac:dyDescent="0.2">
      <c r="B84" s="21"/>
      <c r="C84" s="22"/>
      <c r="D84" s="39"/>
      <c r="E84" s="39"/>
      <c r="F84" s="39"/>
      <c r="G84" s="39"/>
      <c r="H84" s="40"/>
      <c r="M84" s="16">
        <v>47341</v>
      </c>
      <c r="N84" s="17" t="s">
        <v>18</v>
      </c>
    </row>
    <row r="85" spans="2:26" ht="28.05" customHeight="1" x14ac:dyDescent="0.2">
      <c r="B85" s="21"/>
      <c r="C85" s="22"/>
      <c r="D85" s="39"/>
      <c r="E85" s="39"/>
      <c r="F85" s="39"/>
      <c r="G85" s="39"/>
      <c r="H85" s="40"/>
      <c r="M85" s="16">
        <v>47378</v>
      </c>
      <c r="N85" s="17" t="s">
        <v>10</v>
      </c>
    </row>
    <row r="86" spans="2:26" ht="28.05" customHeight="1" x14ac:dyDescent="0.2">
      <c r="B86" s="21"/>
      <c r="C86" s="22"/>
      <c r="D86" s="39"/>
      <c r="E86" s="39"/>
      <c r="F86" s="39"/>
      <c r="G86" s="39"/>
      <c r="H86" s="40"/>
      <c r="M86" s="16">
        <v>47384</v>
      </c>
      <c r="N86" s="17" t="s">
        <v>11</v>
      </c>
    </row>
    <row r="87" spans="2:26" ht="28.05" customHeight="1" x14ac:dyDescent="0.2">
      <c r="B87" s="21"/>
      <c r="C87" s="22"/>
      <c r="D87" s="39"/>
      <c r="E87" s="39"/>
      <c r="F87" s="39"/>
      <c r="G87" s="39"/>
      <c r="H87" s="40"/>
      <c r="M87" s="16">
        <v>47385</v>
      </c>
      <c r="N87" s="17" t="s">
        <v>7</v>
      </c>
    </row>
    <row r="88" spans="2:26" ht="28.05" customHeight="1" x14ac:dyDescent="0.2">
      <c r="B88" s="21"/>
      <c r="C88" s="22"/>
      <c r="D88" s="39"/>
      <c r="E88" s="39"/>
      <c r="F88" s="39"/>
      <c r="G88" s="39"/>
      <c r="H88" s="40"/>
      <c r="M88" s="16">
        <v>47399</v>
      </c>
      <c r="N88" s="17" t="s">
        <v>29</v>
      </c>
    </row>
    <row r="89" spans="2:26" ht="28.05" customHeight="1" x14ac:dyDescent="0.2">
      <c r="B89" s="21"/>
      <c r="C89" s="22"/>
      <c r="D89" s="39"/>
      <c r="E89" s="39"/>
      <c r="F89" s="39"/>
      <c r="G89" s="39"/>
      <c r="H89" s="40"/>
      <c r="M89" s="16">
        <v>47425</v>
      </c>
      <c r="N89" s="17" t="s">
        <v>12</v>
      </c>
    </row>
    <row r="90" spans="2:26" ht="28.05" customHeight="1" x14ac:dyDescent="0.2">
      <c r="B90" s="41"/>
      <c r="C90" s="25"/>
      <c r="D90" s="42"/>
      <c r="E90" s="42"/>
      <c r="F90" s="42"/>
      <c r="G90" s="42"/>
      <c r="H90" s="43"/>
      <c r="M90" s="16">
        <v>47445</v>
      </c>
      <c r="N90" s="17" t="s">
        <v>13</v>
      </c>
    </row>
    <row r="91" spans="2:26" ht="28.05" customHeight="1" x14ac:dyDescent="0.2">
      <c r="C91" s="2"/>
      <c r="D91" s="37">
        <f>IF(D62="","",D62)</f>
        <v>2026</v>
      </c>
      <c r="E91" s="38">
        <f>IF(E62="","",E62)</f>
        <v>4</v>
      </c>
      <c r="F91" s="29"/>
      <c r="G91" s="29"/>
      <c r="H91" s="29"/>
      <c r="M91" s="16"/>
      <c r="N91" s="17"/>
    </row>
    <row r="92" spans="2:26" ht="28.05" customHeight="1" thickBot="1" x14ac:dyDescent="0.25">
      <c r="B92" s="33" t="s">
        <v>17</v>
      </c>
      <c r="C92" s="34" t="s">
        <v>30</v>
      </c>
      <c r="D92" s="107" t="str">
        <f>IF(D5="","",D5)</f>
        <v>レシート・領収書</v>
      </c>
      <c r="E92" s="108"/>
      <c r="F92" s="108"/>
      <c r="G92" s="108"/>
      <c r="H92" s="109"/>
      <c r="M92" s="16"/>
      <c r="N92" s="17"/>
      <c r="W92" s="44" t="s">
        <v>36</v>
      </c>
      <c r="X92" s="44" t="s">
        <v>35</v>
      </c>
      <c r="Y92" s="45" t="s">
        <v>23</v>
      </c>
      <c r="Z92" s="45"/>
    </row>
    <row r="93" spans="2:26" ht="28.05" customHeight="1" x14ac:dyDescent="0.2">
      <c r="B93" s="110" t="str">
        <f>IF(W93="","",IF(W93&lt;10," "&amp;W93,W93))</f>
        <v xml:space="preserve"> 6</v>
      </c>
      <c r="C93" s="111" t="str">
        <f>IF(B93="","",Y93)</f>
        <v>月</v>
      </c>
      <c r="D93" s="57"/>
      <c r="E93" s="58"/>
      <c r="F93" s="58"/>
      <c r="G93" s="58"/>
      <c r="H93" s="55" t="str">
        <f t="shared" ref="H93:H109" si="21">IF(B93="","",Z93)</f>
        <v/>
      </c>
      <c r="M93" s="16"/>
      <c r="N93" s="17"/>
      <c r="W93" s="45">
        <f>IF(COUNTIF($X$93:X93,X93)=1,X93,"")</f>
        <v>6</v>
      </c>
      <c r="X93" s="44">
        <f>X79-1</f>
        <v>6</v>
      </c>
      <c r="Y93" s="45" t="str" cm="1">
        <f t="array" ref="Y93">IFERROR(INDEX($S$6:$S$36,MATCH(X93,$P$6:$P$36,0),0),"")</f>
        <v>月</v>
      </c>
      <c r="Z93" s="46" t="str" cm="1">
        <f t="array" ref="Z93">IFERROR(INDEX($U$6:$U$36,MATCH(X93,$P$6:$P$36,0),0),"")</f>
        <v/>
      </c>
    </row>
    <row r="94" spans="2:26" ht="28.05" customHeight="1" x14ac:dyDescent="0.2">
      <c r="B94" s="102"/>
      <c r="C94" s="104"/>
      <c r="D94" s="59"/>
      <c r="E94" s="60"/>
      <c r="F94" s="60"/>
      <c r="G94" s="60"/>
      <c r="H94" s="43" t="str">
        <f t="shared" si="21"/>
        <v/>
      </c>
      <c r="M94" s="16"/>
      <c r="N94" s="17"/>
      <c r="W94" s="45" t="str">
        <f>IF(COUNTIF($X$93:X94,X94)=1,X94,"")</f>
        <v/>
      </c>
      <c r="X94" s="44">
        <f>IFERROR(IF(COUNTIF(X92:X93,X93)=2,IF(OR(X93-1&lt;=0,X93=""),"",X93-1),X93),"")</f>
        <v>6</v>
      </c>
      <c r="Y94" s="45" t="str" cm="1">
        <f t="array" ref="Y94">IFERROR(INDEX($S$6:$S$36,MATCH(X94,$P$6:$P$36,0),0),"")</f>
        <v>月</v>
      </c>
      <c r="Z94" s="46" t="str" cm="1">
        <f t="array" ref="Z94">IFERROR(INDEX($U$6:$U$36,MATCH(X94,$P$6:$P$36,0),0),"")</f>
        <v/>
      </c>
    </row>
    <row r="95" spans="2:26" ht="28.05" customHeight="1" x14ac:dyDescent="0.2">
      <c r="B95" s="102" t="str">
        <f>IF(W95="","",IF(W95&lt;10," "&amp;W95,W95))</f>
        <v xml:space="preserve"> 5</v>
      </c>
      <c r="C95" s="103" t="str">
        <f>IF(B95="","",Y95)</f>
        <v>日</v>
      </c>
      <c r="D95" s="61"/>
      <c r="E95" s="62"/>
      <c r="F95" s="62"/>
      <c r="G95" s="62"/>
      <c r="H95" s="56" t="str">
        <f t="shared" si="21"/>
        <v>休日</v>
      </c>
      <c r="M95" s="16">
        <v>47484</v>
      </c>
      <c r="N95" s="17" t="s">
        <v>0</v>
      </c>
      <c r="W95" s="45">
        <f>IF(COUNTIF($X$93:X95,X95)=1,X95,"")</f>
        <v>5</v>
      </c>
      <c r="X95" s="44">
        <f t="shared" ref="X95:X108" si="22">IFERROR(IF(COUNTIF(X93:X94,X94)=2,IF(OR(X94-1&lt;=0,X94=""),"",X94-1),X94),"")</f>
        <v>5</v>
      </c>
      <c r="Y95" s="45" t="str" cm="1">
        <f t="array" ref="Y95">IFERROR(INDEX($S$6:$S$36,MATCH(X95,$P$6:$P$36,0),0),"")</f>
        <v>日</v>
      </c>
      <c r="Z95" s="46" t="str" cm="1">
        <f t="array" ref="Z95">IFERROR(INDEX($U$6:$U$36,MATCH(X95,$P$6:$P$36,0),0),"")</f>
        <v>休日</v>
      </c>
    </row>
    <row r="96" spans="2:26" ht="28.05" customHeight="1" x14ac:dyDescent="0.2">
      <c r="B96" s="102"/>
      <c r="C96" s="104"/>
      <c r="D96" s="59"/>
      <c r="E96" s="60"/>
      <c r="F96" s="60"/>
      <c r="G96" s="60"/>
      <c r="H96" s="43" t="str">
        <f t="shared" si="21"/>
        <v/>
      </c>
      <c r="M96" s="16">
        <v>47497</v>
      </c>
      <c r="N96" s="17" t="s">
        <v>1</v>
      </c>
      <c r="W96" s="45" t="str">
        <f>IF(COUNTIF($X$93:X96,X96)=1,X96,"")</f>
        <v/>
      </c>
      <c r="X96" s="44">
        <f t="shared" si="22"/>
        <v>5</v>
      </c>
      <c r="Y96" s="45" t="str" cm="1">
        <f t="array" ref="Y96">IFERROR(INDEX($S$6:$S$36,MATCH(X96,$P$6:$P$36,0),0),"")</f>
        <v>日</v>
      </c>
      <c r="Z96" s="46" t="str" cm="1">
        <f t="array" ref="Z96">IFERROR(INDEX($U$6:$U$36,MATCH(X96,$P$6:$P$36,0),0),"")</f>
        <v>休日</v>
      </c>
    </row>
    <row r="97" spans="2:26" ht="28.05" customHeight="1" x14ac:dyDescent="0.2">
      <c r="B97" s="102" t="str">
        <f>IF(W97="","",IF(W97&lt;10," "&amp;W97,W97))</f>
        <v xml:space="preserve"> 4</v>
      </c>
      <c r="C97" s="103" t="str">
        <f>IF(B97="","",Y97)</f>
        <v>土</v>
      </c>
      <c r="D97" s="61"/>
      <c r="E97" s="62"/>
      <c r="F97" s="62"/>
      <c r="G97" s="62"/>
      <c r="H97" s="56" t="str">
        <f t="shared" si="21"/>
        <v/>
      </c>
      <c r="M97" s="16">
        <v>47525</v>
      </c>
      <c r="N97" s="17" t="s">
        <v>2</v>
      </c>
      <c r="W97" s="45">
        <f>IF(COUNTIF($X$93:X97,X97)=1,X97,"")</f>
        <v>4</v>
      </c>
      <c r="X97" s="44">
        <f t="shared" si="22"/>
        <v>4</v>
      </c>
      <c r="Y97" s="45" t="str" cm="1">
        <f t="array" ref="Y97">IFERROR(INDEX($S$6:$S$36,MATCH(X97,$P$6:$P$36,0),0),"")</f>
        <v>土</v>
      </c>
      <c r="Z97" s="46" t="str" cm="1">
        <f t="array" ref="Z97">IFERROR(INDEX($U$6:$U$36,MATCH(X97,$P$6:$P$36,0),0),"")</f>
        <v/>
      </c>
    </row>
    <row r="98" spans="2:26" ht="28.05" customHeight="1" x14ac:dyDescent="0.2">
      <c r="B98" s="102"/>
      <c r="C98" s="104"/>
      <c r="D98" s="59"/>
      <c r="E98" s="60"/>
      <c r="F98" s="60"/>
      <c r="G98" s="60"/>
      <c r="H98" s="43" t="str">
        <f t="shared" si="21"/>
        <v/>
      </c>
      <c r="M98" s="16">
        <v>47537</v>
      </c>
      <c r="N98" s="17" t="s">
        <v>14</v>
      </c>
      <c r="W98" s="45" t="str">
        <f>IF(COUNTIF($X$93:X98,X98)=1,X98,"")</f>
        <v/>
      </c>
      <c r="X98" s="44">
        <f t="shared" si="22"/>
        <v>4</v>
      </c>
      <c r="Y98" s="45" t="str" cm="1">
        <f t="array" ref="Y98">IFERROR(INDEX($S$6:$S$36,MATCH(X98,$P$6:$P$36,0),0),"")</f>
        <v>土</v>
      </c>
      <c r="Z98" s="46" t="str" cm="1">
        <f t="array" ref="Z98">IFERROR(INDEX($U$6:$U$36,MATCH(X98,$P$6:$P$36,0),0),"")</f>
        <v/>
      </c>
    </row>
    <row r="99" spans="2:26" ht="28.05" customHeight="1" x14ac:dyDescent="0.2">
      <c r="B99" s="102" t="str">
        <f>IF(W99="","",IF(W99&lt;10," "&amp;W99,W99))</f>
        <v xml:space="preserve"> 3</v>
      </c>
      <c r="C99" s="103" t="str">
        <f>IF(B99="","",Y99)</f>
        <v>金</v>
      </c>
      <c r="D99" s="61"/>
      <c r="E99" s="62"/>
      <c r="F99" s="62"/>
      <c r="G99" s="62"/>
      <c r="H99" s="56" t="str">
        <f t="shared" si="21"/>
        <v/>
      </c>
      <c r="M99" s="16">
        <v>47562</v>
      </c>
      <c r="N99" s="17" t="s">
        <v>3</v>
      </c>
      <c r="W99" s="45">
        <f>IF(COUNTIF($X$93:X99,X99)=1,X99,"")</f>
        <v>3</v>
      </c>
      <c r="X99" s="44">
        <f t="shared" si="22"/>
        <v>3</v>
      </c>
      <c r="Y99" s="45" t="str" cm="1">
        <f t="array" ref="Y99">IFERROR(INDEX($S$6:$S$36,MATCH(X99,$P$6:$P$36,0),0),"")</f>
        <v>金</v>
      </c>
      <c r="Z99" s="46" t="str" cm="1">
        <f t="array" ref="Z99">IFERROR(INDEX($U$6:$U$36,MATCH(X99,$P$6:$P$36,0),0),"")</f>
        <v/>
      </c>
    </row>
    <row r="100" spans="2:26" ht="28.05" customHeight="1" x14ac:dyDescent="0.2">
      <c r="B100" s="102"/>
      <c r="C100" s="104"/>
      <c r="D100" s="59"/>
      <c r="E100" s="60"/>
      <c r="F100" s="60"/>
      <c r="G100" s="60"/>
      <c r="H100" s="43" t="str">
        <f t="shared" si="21"/>
        <v/>
      </c>
      <c r="M100" s="16">
        <v>47602</v>
      </c>
      <c r="N100" s="17" t="s">
        <v>4</v>
      </c>
      <c r="W100" s="45" t="str">
        <f>IF(COUNTIF($X$93:X100,X100)=1,X100,"")</f>
        <v/>
      </c>
      <c r="X100" s="44">
        <f t="shared" si="22"/>
        <v>3</v>
      </c>
      <c r="Y100" s="45" t="str" cm="1">
        <f t="array" ref="Y100">IFERROR(INDEX($S$6:$S$36,MATCH(X100,$P$6:$P$36,0),0),"")</f>
        <v>金</v>
      </c>
      <c r="Z100" s="46" t="str" cm="1">
        <f t="array" ref="Z100">IFERROR(INDEX($U$6:$U$36,MATCH(X100,$P$6:$P$36,0),0),"")</f>
        <v/>
      </c>
    </row>
    <row r="101" spans="2:26" ht="28.05" customHeight="1" x14ac:dyDescent="0.2">
      <c r="B101" s="102" t="str">
        <f>IF(W101="","",IF(W101&lt;10," "&amp;W101,W101))</f>
        <v xml:space="preserve"> 2</v>
      </c>
      <c r="C101" s="103" t="str">
        <f>IF(B101="","",Y101)</f>
        <v>木</v>
      </c>
      <c r="D101" s="61"/>
      <c r="E101" s="62"/>
      <c r="F101" s="62"/>
      <c r="G101" s="62"/>
      <c r="H101" s="56" t="str">
        <f t="shared" si="21"/>
        <v/>
      </c>
      <c r="M101" s="16">
        <v>47606</v>
      </c>
      <c r="N101" s="17" t="s">
        <v>5</v>
      </c>
      <c r="W101" s="45">
        <f>IF(COUNTIF($X$93:X101,X101)=1,X101,"")</f>
        <v>2</v>
      </c>
      <c r="X101" s="44">
        <f t="shared" si="22"/>
        <v>2</v>
      </c>
      <c r="Y101" s="45" t="str" cm="1">
        <f t="array" ref="Y101">IFERROR(INDEX($S$6:$S$36,MATCH(X101,$P$6:$P$36,0),0),"")</f>
        <v>木</v>
      </c>
      <c r="Z101" s="46" t="str" cm="1">
        <f t="array" ref="Z101">IFERROR(INDEX($U$6:$U$36,MATCH(X101,$P$6:$P$36,0),0),"")</f>
        <v/>
      </c>
    </row>
    <row r="102" spans="2:26" ht="28.05" customHeight="1" x14ac:dyDescent="0.2">
      <c r="B102" s="102"/>
      <c r="C102" s="104"/>
      <c r="D102" s="59"/>
      <c r="E102" s="60"/>
      <c r="F102" s="60"/>
      <c r="G102" s="60"/>
      <c r="H102" s="43" t="str">
        <f t="shared" si="21"/>
        <v/>
      </c>
      <c r="M102" s="16">
        <v>47607</v>
      </c>
      <c r="N102" s="17" t="s">
        <v>6</v>
      </c>
      <c r="W102" s="45" t="str">
        <f>IF(COUNTIF($X$93:X102,X102)=1,X102,"")</f>
        <v/>
      </c>
      <c r="X102" s="44">
        <f t="shared" si="22"/>
        <v>2</v>
      </c>
      <c r="Y102" s="45" t="str" cm="1">
        <f t="array" ref="Y102">IFERROR(INDEX($S$6:$S$36,MATCH(X102,$P$6:$P$36,0),0),"")</f>
        <v>木</v>
      </c>
      <c r="Z102" s="46" t="str" cm="1">
        <f t="array" ref="Z102">IFERROR(INDEX($U$6:$U$36,MATCH(X102,$P$6:$P$36,0),0),"")</f>
        <v/>
      </c>
    </row>
    <row r="103" spans="2:26" ht="28.05" customHeight="1" x14ac:dyDescent="0.2">
      <c r="B103" s="102" t="str">
        <f>IF(W103="","",IF(W103&lt;10," "&amp;W103,W103))</f>
        <v xml:space="preserve"> 1</v>
      </c>
      <c r="C103" s="103" t="str">
        <f>IF(B103="","",Y103)</f>
        <v>水</v>
      </c>
      <c r="D103" s="61"/>
      <c r="E103" s="62"/>
      <c r="F103" s="62"/>
      <c r="G103" s="62"/>
      <c r="H103" s="56" t="str">
        <f t="shared" si="21"/>
        <v/>
      </c>
      <c r="M103" s="16">
        <v>47608</v>
      </c>
      <c r="N103" s="17" t="s">
        <v>8</v>
      </c>
      <c r="W103" s="45">
        <f>IF(COUNTIF($X$93:X103,X103)=1,X103,"")</f>
        <v>1</v>
      </c>
      <c r="X103" s="44">
        <f t="shared" si="22"/>
        <v>1</v>
      </c>
      <c r="Y103" s="45" t="str" cm="1">
        <f t="array" ref="Y103">IFERROR(INDEX($S$6:$S$36,MATCH(X103,$P$6:$P$36,0),0),"")</f>
        <v>水</v>
      </c>
      <c r="Z103" s="46" t="str" cm="1">
        <f t="array" ref="Z103">IFERROR(INDEX($U$6:$U$36,MATCH(X103,$P$6:$P$36,0),0),"")</f>
        <v/>
      </c>
    </row>
    <row r="104" spans="2:26" ht="28.05" customHeight="1" x14ac:dyDescent="0.2">
      <c r="B104" s="102"/>
      <c r="C104" s="104"/>
      <c r="D104" s="59"/>
      <c r="E104" s="60"/>
      <c r="F104" s="60"/>
      <c r="G104" s="60"/>
      <c r="H104" s="43" t="str">
        <f t="shared" si="21"/>
        <v/>
      </c>
      <c r="M104" s="16">
        <v>47609</v>
      </c>
      <c r="N104" s="17" t="s">
        <v>7</v>
      </c>
      <c r="W104" s="45" t="str">
        <f>IF(COUNTIF($X$93:X104,X104)=1,X104,"")</f>
        <v/>
      </c>
      <c r="X104" s="44">
        <f t="shared" si="22"/>
        <v>1</v>
      </c>
      <c r="Y104" s="45" t="str" cm="1">
        <f t="array" ref="Y104">IFERROR(INDEX($S$6:$S$36,MATCH(X104,$P$6:$P$36,0),0),"")</f>
        <v>水</v>
      </c>
      <c r="Z104" s="46" t="str" cm="1">
        <f t="array" ref="Z104">IFERROR(INDEX($U$6:$U$36,MATCH(X104,$P$6:$P$36,0),0),"")</f>
        <v/>
      </c>
    </row>
    <row r="105" spans="2:26" ht="28.05" customHeight="1" x14ac:dyDescent="0.2">
      <c r="B105" s="102" t="str">
        <f>IF(W105="","",IF(W105&lt;10," "&amp;W105,W105))</f>
        <v/>
      </c>
      <c r="C105" s="103" t="str">
        <f>IF(B105="","",Y105)</f>
        <v/>
      </c>
      <c r="D105" s="61"/>
      <c r="E105" s="62"/>
      <c r="F105" s="62"/>
      <c r="G105" s="62"/>
      <c r="H105" s="56" t="str">
        <f t="shared" si="21"/>
        <v/>
      </c>
      <c r="M105" s="16">
        <v>47679</v>
      </c>
      <c r="N105" s="17" t="s">
        <v>9</v>
      </c>
      <c r="W105" s="45" t="str">
        <f>IF(COUNTIF($X$93:X105,X105)=1,X105,"")</f>
        <v/>
      </c>
      <c r="X105" s="44" t="str">
        <f t="shared" si="22"/>
        <v/>
      </c>
      <c r="Y105" s="45" t="str" cm="1">
        <f t="array" ref="Y105">IFERROR(INDEX($S$6:$S$36,MATCH(X105,$P$6:$P$36,0),0),"")</f>
        <v/>
      </c>
      <c r="Z105" s="46" t="str" cm="1">
        <f t="array" ref="Z105">IFERROR(INDEX($U$6:$U$36,MATCH(X105,$P$6:$P$36,0),0),"")</f>
        <v/>
      </c>
    </row>
    <row r="106" spans="2:26" ht="28.05" customHeight="1" x14ac:dyDescent="0.2">
      <c r="B106" s="102"/>
      <c r="C106" s="104"/>
      <c r="D106" s="59"/>
      <c r="E106" s="60"/>
      <c r="F106" s="60"/>
      <c r="G106" s="60"/>
      <c r="H106" s="43" t="str">
        <f t="shared" si="21"/>
        <v/>
      </c>
      <c r="M106" s="16">
        <v>47706</v>
      </c>
      <c r="N106" s="17" t="s">
        <v>18</v>
      </c>
      <c r="W106" s="45" t="str">
        <f>IF(COUNTIF($X$93:X106,X106)=1,X106,"")</f>
        <v/>
      </c>
      <c r="X106" s="44" t="str">
        <f t="shared" si="22"/>
        <v/>
      </c>
      <c r="Y106" s="45" t="str" cm="1">
        <f t="array" ref="Y106">IFERROR(INDEX($S$6:$S$36,MATCH(X106,$P$6:$P$36,0),0),"")</f>
        <v/>
      </c>
      <c r="Z106" s="46" t="str" cm="1">
        <f t="array" ref="Z106">IFERROR(INDEX($U$6:$U$36,MATCH(X106,$P$6:$P$36,0),0),"")</f>
        <v/>
      </c>
    </row>
    <row r="107" spans="2:26" ht="28.05" customHeight="1" x14ac:dyDescent="0.2">
      <c r="B107" s="102" t="str">
        <f>IF(W107="","",IF(W107&lt;10," "&amp;W107,W107))</f>
        <v/>
      </c>
      <c r="C107" s="103" t="str">
        <f>IF(B107="","",Y107)</f>
        <v/>
      </c>
      <c r="D107" s="61"/>
      <c r="E107" s="62"/>
      <c r="F107" s="62"/>
      <c r="G107" s="62"/>
      <c r="H107" s="56" t="str">
        <f t="shared" si="21"/>
        <v/>
      </c>
      <c r="M107" s="16">
        <v>47707</v>
      </c>
      <c r="N107" s="17" t="s">
        <v>7</v>
      </c>
      <c r="W107" s="45" t="str">
        <f>IF(COUNTIF($X$93:X107,X107)=1,X107,"")</f>
        <v/>
      </c>
      <c r="X107" s="44" t="str">
        <f t="shared" si="22"/>
        <v/>
      </c>
      <c r="Y107" s="45" t="str" cm="1">
        <f t="array" ref="Y107">IFERROR(INDEX($S$6:$S$36,MATCH(X107,$P$6:$P$36,0),0),"")</f>
        <v/>
      </c>
      <c r="Z107" s="46" t="str" cm="1">
        <f t="array" ref="Z107">IFERROR(INDEX($U$6:$U$36,MATCH(X107,$P$6:$P$36,0),0),"")</f>
        <v/>
      </c>
    </row>
    <row r="108" spans="2:26" ht="28.05" customHeight="1" x14ac:dyDescent="0.2">
      <c r="B108" s="102"/>
      <c r="C108" s="104"/>
      <c r="D108" s="59"/>
      <c r="E108" s="60"/>
      <c r="F108" s="60"/>
      <c r="G108" s="60"/>
      <c r="H108" s="43" t="str">
        <f t="shared" si="21"/>
        <v/>
      </c>
      <c r="M108" s="16">
        <v>47742</v>
      </c>
      <c r="N108" s="17" t="s">
        <v>10</v>
      </c>
      <c r="W108" s="45" t="str">
        <f>IF(COUNTIF($X$93:X108,X108)=1,X108,"")</f>
        <v/>
      </c>
      <c r="X108" s="44" t="str">
        <f t="shared" si="22"/>
        <v/>
      </c>
      <c r="Y108" s="45" t="str" cm="1">
        <f t="array" ref="Y108">IFERROR(INDEX($S$6:$S$36,MATCH(X108,$P$6:$P$36,0),0),"")</f>
        <v/>
      </c>
      <c r="Z108" s="46" t="str" cm="1">
        <f t="array" ref="Z108">IFERROR(INDEX($U$6:$U$36,MATCH(X108,$P$6:$P$36,0),0),"")</f>
        <v/>
      </c>
    </row>
    <row r="109" spans="2:26" ht="28.05" customHeight="1" x14ac:dyDescent="0.2">
      <c r="B109" s="26" t="str">
        <f>IF(W107="","",IF(W107&lt;10," "&amp;W107,W107))</f>
        <v/>
      </c>
      <c r="C109" s="54" t="str">
        <f>IF(B109="","",Y107)</f>
        <v/>
      </c>
      <c r="D109" s="35"/>
      <c r="E109" s="35"/>
      <c r="F109" s="35"/>
      <c r="G109" s="35"/>
      <c r="H109" s="63" t="str">
        <f t="shared" si="21"/>
        <v/>
      </c>
      <c r="M109" s="16">
        <v>47749</v>
      </c>
      <c r="N109" s="17" t="s">
        <v>11</v>
      </c>
    </row>
    <row r="110" spans="2:26" ht="28.05" customHeight="1" x14ac:dyDescent="0.2">
      <c r="B110" s="51"/>
      <c r="C110" s="52"/>
      <c r="D110" s="52"/>
      <c r="E110" s="52"/>
      <c r="F110" s="52"/>
      <c r="G110" s="52"/>
      <c r="H110" s="53"/>
      <c r="M110" s="16">
        <v>47770</v>
      </c>
      <c r="N110" s="17" t="s">
        <v>29</v>
      </c>
    </row>
    <row r="111" spans="2:26" ht="28.05" customHeight="1" x14ac:dyDescent="0.2">
      <c r="B111" s="47"/>
      <c r="C111" s="48"/>
      <c r="D111" s="49"/>
      <c r="E111" s="49"/>
      <c r="F111" s="49"/>
      <c r="G111" s="49"/>
      <c r="H111" s="50"/>
      <c r="M111" s="16">
        <v>47790</v>
      </c>
      <c r="N111" s="17" t="s">
        <v>12</v>
      </c>
    </row>
    <row r="112" spans="2:26" ht="28.05" customHeight="1" x14ac:dyDescent="0.2">
      <c r="B112" s="21"/>
      <c r="C112" s="22"/>
      <c r="D112" s="39"/>
      <c r="E112" s="39"/>
      <c r="F112" s="39"/>
      <c r="G112" s="39"/>
      <c r="H112" s="40"/>
      <c r="M112" s="16">
        <v>47791</v>
      </c>
      <c r="N112" s="17" t="s">
        <v>7</v>
      </c>
    </row>
    <row r="113" spans="2:14" ht="28.05" customHeight="1" x14ac:dyDescent="0.2">
      <c r="B113" s="21"/>
      <c r="C113" s="22"/>
      <c r="D113" s="39"/>
      <c r="E113" s="39"/>
      <c r="F113" s="39"/>
      <c r="G113" s="39"/>
      <c r="H113" s="40"/>
      <c r="M113" s="16">
        <v>47810</v>
      </c>
      <c r="N113" s="17" t="s">
        <v>13</v>
      </c>
    </row>
    <row r="114" spans="2:14" ht="28.05" customHeight="1" x14ac:dyDescent="0.2">
      <c r="B114" s="21"/>
      <c r="C114" s="22"/>
      <c r="D114" s="39"/>
      <c r="E114" s="39"/>
      <c r="F114" s="39"/>
      <c r="G114" s="39"/>
      <c r="H114" s="40"/>
      <c r="M114" s="16"/>
      <c r="N114" s="17"/>
    </row>
    <row r="115" spans="2:14" ht="28.05" customHeight="1" x14ac:dyDescent="0.2">
      <c r="B115" s="21"/>
      <c r="C115" s="22"/>
      <c r="D115" s="39"/>
      <c r="E115" s="39"/>
      <c r="F115" s="39"/>
      <c r="G115" s="39"/>
      <c r="H115" s="40"/>
      <c r="M115" s="16"/>
      <c r="N115" s="17"/>
    </row>
    <row r="116" spans="2:14" ht="28.05" customHeight="1" x14ac:dyDescent="0.2">
      <c r="B116" s="21"/>
      <c r="C116" s="22"/>
      <c r="D116" s="39"/>
      <c r="E116" s="39"/>
      <c r="F116" s="39"/>
      <c r="G116" s="39"/>
      <c r="H116" s="40"/>
      <c r="M116" s="16"/>
      <c r="N116" s="17"/>
    </row>
    <row r="117" spans="2:14" ht="28.05" customHeight="1" x14ac:dyDescent="0.2">
      <c r="B117" s="21"/>
      <c r="C117" s="22"/>
      <c r="D117" s="39"/>
      <c r="E117" s="39"/>
      <c r="F117" s="39"/>
      <c r="G117" s="39"/>
      <c r="H117" s="40"/>
      <c r="M117" s="16"/>
      <c r="N117" s="17"/>
    </row>
    <row r="118" spans="2:14" ht="28.05" customHeight="1" x14ac:dyDescent="0.2">
      <c r="B118" s="21"/>
      <c r="C118" s="22"/>
      <c r="D118" s="39"/>
      <c r="E118" s="39"/>
      <c r="F118" s="39"/>
      <c r="G118" s="39"/>
      <c r="H118" s="40"/>
      <c r="M118" s="16"/>
      <c r="N118" s="17"/>
    </row>
    <row r="119" spans="2:14" ht="28.05" customHeight="1" x14ac:dyDescent="0.2">
      <c r="B119" s="41"/>
      <c r="C119" s="25"/>
      <c r="D119" s="42"/>
      <c r="E119" s="42"/>
      <c r="F119" s="42"/>
      <c r="G119" s="42"/>
      <c r="H119" s="43"/>
      <c r="M119" s="16"/>
      <c r="N119" s="17"/>
    </row>
    <row r="120" spans="2:14" ht="28.05" customHeight="1" x14ac:dyDescent="0.2">
      <c r="M120" s="16"/>
      <c r="N120" s="17"/>
    </row>
    <row r="121" spans="2:14" ht="28.05" customHeight="1" x14ac:dyDescent="0.2">
      <c r="M121" s="16"/>
      <c r="N121" s="17"/>
    </row>
    <row r="122" spans="2:14" ht="28.05" customHeight="1" x14ac:dyDescent="0.2">
      <c r="M122" s="16"/>
      <c r="N122" s="17"/>
    </row>
    <row r="123" spans="2:14" ht="28.05" customHeight="1" x14ac:dyDescent="0.2">
      <c r="M123" s="16"/>
      <c r="N123" s="17"/>
    </row>
    <row r="124" spans="2:14" ht="28.05" customHeight="1" x14ac:dyDescent="0.2">
      <c r="M124" s="16"/>
      <c r="N124" s="17"/>
    </row>
    <row r="125" spans="2:14" ht="28.05" customHeight="1" x14ac:dyDescent="0.2">
      <c r="M125" s="16"/>
      <c r="N125" s="17"/>
    </row>
    <row r="126" spans="2:14" ht="28.05" customHeight="1" x14ac:dyDescent="0.2">
      <c r="M126" s="16"/>
      <c r="N126" s="17"/>
    </row>
    <row r="127" spans="2:14" ht="28.05" customHeight="1" x14ac:dyDescent="0.2">
      <c r="M127" s="16"/>
      <c r="N127" s="17"/>
    </row>
    <row r="128" spans="2:14" ht="28.05" customHeight="1" x14ac:dyDescent="0.2">
      <c r="M128" s="16"/>
      <c r="N128" s="17"/>
    </row>
    <row r="129" spans="13:14" ht="28.05" customHeight="1" x14ac:dyDescent="0.2">
      <c r="M129" s="16"/>
      <c r="N129" s="17"/>
    </row>
    <row r="130" spans="13:14" ht="28.05" customHeight="1" x14ac:dyDescent="0.2">
      <c r="M130" s="16"/>
      <c r="N130" s="17"/>
    </row>
    <row r="131" spans="13:14" ht="28.05" customHeight="1" x14ac:dyDescent="0.2">
      <c r="M131" s="16"/>
      <c r="N131" s="17"/>
    </row>
    <row r="132" spans="13:14" ht="28.05" customHeight="1" x14ac:dyDescent="0.2">
      <c r="M132" s="16"/>
      <c r="N132" s="17"/>
    </row>
    <row r="133" spans="13:14" ht="28.05" customHeight="1" x14ac:dyDescent="0.2">
      <c r="M133" s="16"/>
      <c r="N133" s="17"/>
    </row>
    <row r="134" spans="13:14" ht="28.05" customHeight="1" x14ac:dyDescent="0.2">
      <c r="M134" s="16"/>
      <c r="N134" s="17"/>
    </row>
    <row r="135" spans="13:14" ht="28.05" customHeight="1" x14ac:dyDescent="0.2">
      <c r="M135" s="16"/>
      <c r="N135" s="17"/>
    </row>
    <row r="136" spans="13:14" ht="28.05" customHeight="1" x14ac:dyDescent="0.2">
      <c r="M136" s="16"/>
      <c r="N136" s="17"/>
    </row>
    <row r="137" spans="13:14" ht="28.05" customHeight="1" x14ac:dyDescent="0.2">
      <c r="M137" s="16"/>
      <c r="N137" s="17"/>
    </row>
    <row r="138" spans="13:14" ht="28.05" customHeight="1" x14ac:dyDescent="0.2">
      <c r="M138" s="16"/>
      <c r="N138" s="17"/>
    </row>
    <row r="139" spans="13:14" ht="28.05" customHeight="1" x14ac:dyDescent="0.2">
      <c r="M139" s="16"/>
      <c r="N139" s="17"/>
    </row>
    <row r="140" spans="13:14" ht="28.05" customHeight="1" x14ac:dyDescent="0.2">
      <c r="M140" s="16"/>
      <c r="N140" s="17"/>
    </row>
    <row r="141" spans="13:14" ht="28.05" customHeight="1" x14ac:dyDescent="0.2">
      <c r="M141" s="16"/>
      <c r="N141" s="17"/>
    </row>
    <row r="142" spans="13:14" ht="28.05" customHeight="1" x14ac:dyDescent="0.2">
      <c r="M142" s="16"/>
      <c r="N142" s="17"/>
    </row>
    <row r="143" spans="13:14" ht="28.05" customHeight="1" x14ac:dyDescent="0.2">
      <c r="M143" s="16"/>
      <c r="N143" s="17"/>
    </row>
    <row r="144" spans="13:14" ht="28.05" customHeight="1" x14ac:dyDescent="0.2">
      <c r="M144" s="16"/>
      <c r="N144" s="17"/>
    </row>
    <row r="145" spans="13:14" ht="28.05" customHeight="1" x14ac:dyDescent="0.2">
      <c r="M145" s="16"/>
      <c r="N145" s="17"/>
    </row>
    <row r="146" spans="13:14" ht="28.05" customHeight="1" x14ac:dyDescent="0.2">
      <c r="M146" s="16"/>
      <c r="N146" s="17"/>
    </row>
    <row r="147" spans="13:14" ht="28.05" customHeight="1" x14ac:dyDescent="0.2">
      <c r="M147" s="27"/>
    </row>
    <row r="148" spans="13:14" ht="28.05" customHeight="1" x14ac:dyDescent="0.2">
      <c r="M148" s="27"/>
    </row>
    <row r="149" spans="13:14" ht="28.05" customHeight="1" x14ac:dyDescent="0.2">
      <c r="M149" s="27"/>
    </row>
    <row r="150" spans="13:14" ht="28.05" customHeight="1" x14ac:dyDescent="0.2">
      <c r="M150" s="27"/>
    </row>
    <row r="151" spans="13:14" ht="28.05" customHeight="1" x14ac:dyDescent="0.2">
      <c r="M151" s="27"/>
    </row>
    <row r="152" spans="13:14" ht="28.05" customHeight="1" x14ac:dyDescent="0.2">
      <c r="M152" s="27"/>
    </row>
    <row r="153" spans="13:14" ht="28.05" customHeight="1" x14ac:dyDescent="0.2">
      <c r="M153" s="27"/>
    </row>
    <row r="154" spans="13:14" ht="28.05" customHeight="1" x14ac:dyDescent="0.2">
      <c r="M154" s="27"/>
    </row>
    <row r="155" spans="13:14" ht="28.05" customHeight="1" x14ac:dyDescent="0.2">
      <c r="M155" s="27"/>
    </row>
    <row r="156" spans="13:14" ht="28.05" customHeight="1" x14ac:dyDescent="0.2">
      <c r="M156" s="27"/>
    </row>
    <row r="157" spans="13:14" ht="28.05" customHeight="1" x14ac:dyDescent="0.2">
      <c r="M157" s="27"/>
    </row>
    <row r="158" spans="13:14" ht="28.05" customHeight="1" x14ac:dyDescent="0.2">
      <c r="M158" s="27"/>
    </row>
    <row r="159" spans="13:14" ht="28.05" customHeight="1" x14ac:dyDescent="0.2">
      <c r="M159" s="27"/>
    </row>
    <row r="160" spans="13:14" ht="28.05" customHeight="1" x14ac:dyDescent="0.2">
      <c r="M160" s="27"/>
    </row>
    <row r="161" spans="13:13" ht="28.05" customHeight="1" x14ac:dyDescent="0.2">
      <c r="M161" s="27"/>
    </row>
    <row r="162" spans="13:13" ht="28.05" customHeight="1" x14ac:dyDescent="0.2">
      <c r="M162" s="27"/>
    </row>
    <row r="163" spans="13:13" ht="28.05" customHeight="1" x14ac:dyDescent="0.2">
      <c r="M163" s="27"/>
    </row>
    <row r="164" spans="13:13" ht="28.05" customHeight="1" x14ac:dyDescent="0.2">
      <c r="M164" s="27"/>
    </row>
    <row r="165" spans="13:13" ht="28.05" customHeight="1" x14ac:dyDescent="0.2">
      <c r="M165" s="27"/>
    </row>
    <row r="166" spans="13:13" ht="28.05" customHeight="1" x14ac:dyDescent="0.2">
      <c r="M166" s="27"/>
    </row>
    <row r="167" spans="13:13" ht="28.05" customHeight="1" x14ac:dyDescent="0.2">
      <c r="M167" s="27"/>
    </row>
    <row r="168" spans="13:13" ht="28.05" customHeight="1" x14ac:dyDescent="0.2">
      <c r="M168" s="27"/>
    </row>
    <row r="169" spans="13:13" ht="28.05" customHeight="1" x14ac:dyDescent="0.2">
      <c r="M169" s="27"/>
    </row>
  </sheetData>
  <mergeCells count="69">
    <mergeCell ref="R4:T4"/>
    <mergeCell ref="D5:H5"/>
    <mergeCell ref="B12:B13"/>
    <mergeCell ref="C12:C13"/>
    <mergeCell ref="B14:B15"/>
    <mergeCell ref="C14:C15"/>
    <mergeCell ref="B6:B7"/>
    <mergeCell ref="C6:C7"/>
    <mergeCell ref="B8:B9"/>
    <mergeCell ref="C8:C9"/>
    <mergeCell ref="B10:B11"/>
    <mergeCell ref="C10:C11"/>
    <mergeCell ref="B45:B46"/>
    <mergeCell ref="C45:C46"/>
    <mergeCell ref="B47:B48"/>
    <mergeCell ref="C47:C48"/>
    <mergeCell ref="B43:B44"/>
    <mergeCell ref="C43:C44"/>
    <mergeCell ref="B18:B19"/>
    <mergeCell ref="C18:C19"/>
    <mergeCell ref="B20:B21"/>
    <mergeCell ref="C20:C21"/>
    <mergeCell ref="B16:B17"/>
    <mergeCell ref="C16:C17"/>
    <mergeCell ref="D34:H34"/>
    <mergeCell ref="B39:B40"/>
    <mergeCell ref="C39:C40"/>
    <mergeCell ref="B41:B42"/>
    <mergeCell ref="C41:C42"/>
    <mergeCell ref="B35:B36"/>
    <mergeCell ref="C35:C36"/>
    <mergeCell ref="B37:B38"/>
    <mergeCell ref="C37:C38"/>
    <mergeCell ref="B49:B50"/>
    <mergeCell ref="C49:C50"/>
    <mergeCell ref="D63:H63"/>
    <mergeCell ref="B64:B65"/>
    <mergeCell ref="C64:C65"/>
    <mergeCell ref="B66:B67"/>
    <mergeCell ref="C66:C67"/>
    <mergeCell ref="B68:B69"/>
    <mergeCell ref="C68:C69"/>
    <mergeCell ref="B70:B71"/>
    <mergeCell ref="C70:C71"/>
    <mergeCell ref="B72:B73"/>
    <mergeCell ref="C72:C73"/>
    <mergeCell ref="B74:B75"/>
    <mergeCell ref="C74:C75"/>
    <mergeCell ref="B76:B77"/>
    <mergeCell ref="C76:C77"/>
    <mergeCell ref="B78:B79"/>
    <mergeCell ref="C78:C79"/>
    <mergeCell ref="D92:H92"/>
    <mergeCell ref="B93:B94"/>
    <mergeCell ref="C93:C94"/>
    <mergeCell ref="B95:B96"/>
    <mergeCell ref="C95:C96"/>
    <mergeCell ref="B97:B98"/>
    <mergeCell ref="C97:C98"/>
    <mergeCell ref="B99:B100"/>
    <mergeCell ref="C99:C100"/>
    <mergeCell ref="B107:B108"/>
    <mergeCell ref="C107:C108"/>
    <mergeCell ref="B101:B102"/>
    <mergeCell ref="C101:C102"/>
    <mergeCell ref="B103:B104"/>
    <mergeCell ref="C103:C104"/>
    <mergeCell ref="B105:B106"/>
    <mergeCell ref="C105:C106"/>
  </mergeCells>
  <phoneticPr fontId="2"/>
  <conditionalFormatting sqref="B6:H119">
    <cfRule type="expression" dxfId="2" priority="19">
      <formula>AND($Z6&lt;&gt;"",COUNTIF($U$4,"*有*"))</formula>
    </cfRule>
  </conditionalFormatting>
  <conditionalFormatting sqref="B92:H92">
    <cfRule type="expression" dxfId="1" priority="18">
      <formula>AND(#REF!&lt;&gt;"",COUNTIF($U$4,"*有*"))</formula>
    </cfRule>
  </conditionalFormatting>
  <conditionalFormatting sqref="C6 C8 C10 C12 C14 C16 C18 C20 C22 C35 C37 C39 C41 C43 C45 C47 C49 C51 C64 C66 C68 C70 C72 C74 C76 C78 C80 C93 C95 C97 C99 C101 C103 C105 C107 C109">
    <cfRule type="expression" dxfId="0" priority="21">
      <formula>AND(ISNUMBER($P6),$B6&lt;&gt;"")</formula>
    </cfRule>
  </conditionalFormatting>
  <dataValidations count="2">
    <dataValidation type="list" allowBlank="1" showInputMessage="1" showErrorMessage="1" sqref="K4 N4 U4 Q4" xr:uid="{28BA9291-BDEF-453A-BEEF-A7792CC9FAA9}">
      <formula1>"有,無"</formula1>
    </dataValidation>
    <dataValidation type="whole" allowBlank="1" showInputMessage="1" showErrorMessage="1" sqref="R5" xr:uid="{892FE75E-3895-45BB-9876-827DB35897AE}">
      <formula1>1</formula1>
      <formula2>12</formula2>
    </dataValidation>
  </dataValidations>
  <printOptions horizontalCentered="1"/>
  <pageMargins left="0.59055118110236227" right="0.39370078740157483" top="0.39370078740157483" bottom="0.39370078740157483" header="0" footer="0"/>
  <pageSetup paperSize="9" orientation="portrait" horizontalDpi="1200" verticalDpi="1200" r:id="rId1"/>
  <rowBreaks count="3" manualBreakCount="3">
    <brk id="32" min="1" max="7" man="1"/>
    <brk id="61" min="1" max="7" man="1"/>
    <brk id="90" min="1"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16日</vt:lpstr>
      <vt:lpstr>8日</vt:lpstr>
      <vt:lpstr>'16日'!Print_Area</vt:lpstr>
      <vt:lpstr>'8日'!Print_Area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2023-05-28T00:54:30Z</dcterms:created>
  <dcterms:modified xsi:type="dcterms:W3CDTF">2026-03-30T09:54:26Z</dcterms:modified>
</cp:coreProperties>
</file>