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0E6D6FF-4AA8-40BD-A9D4-F587B3B5B9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レシート" sheetId="9" r:id="rId1"/>
  </sheets>
  <definedNames>
    <definedName name="_xlnm.Print_Area" localSheetId="0">レシート!$B$1:$J$70</definedName>
    <definedName name="祝日一覧">#REF!</definedName>
  </definedNames>
  <calcPr calcId="181029"/>
</workbook>
</file>

<file path=xl/calcChain.xml><?xml version="1.0" encoding="utf-8"?>
<calcChain xmlns="http://schemas.openxmlformats.org/spreadsheetml/2006/main">
  <c r="D54" i="9" l="1"/>
  <c r="D37" i="9"/>
  <c r="R3" i="9" l="1"/>
  <c r="S3" i="9" s="1"/>
  <c r="E36" i="9"/>
  <c r="F36" i="9"/>
  <c r="G36" i="9"/>
  <c r="S2" i="9"/>
  <c r="R2" i="9"/>
  <c r="B3" i="9" l="1"/>
  <c r="U3" i="9"/>
  <c r="R4" i="9"/>
  <c r="S4" i="9" s="1"/>
  <c r="T3" i="9"/>
  <c r="B4" i="9" l="1"/>
  <c r="R5" i="9"/>
  <c r="S5" i="9" s="1"/>
  <c r="V3" i="9"/>
  <c r="C3" i="9"/>
  <c r="B5" i="9" l="1"/>
  <c r="D3" i="9"/>
  <c r="R6" i="9"/>
  <c r="S6" i="9" s="1"/>
  <c r="T4" i="9"/>
  <c r="U4" i="9" s="1"/>
  <c r="V4" i="9"/>
  <c r="B6" i="9" l="1"/>
  <c r="R7" i="9"/>
  <c r="S7" i="9" s="1"/>
  <c r="C4" i="9"/>
  <c r="D4" i="9" s="1"/>
  <c r="V5" i="9"/>
  <c r="T5" i="9"/>
  <c r="U5" i="9" s="1"/>
  <c r="B7" i="9" l="1"/>
  <c r="R8" i="9"/>
  <c r="S8" i="9" s="1"/>
  <c r="C5" i="9"/>
  <c r="D5" i="9" s="1"/>
  <c r="T6" i="9"/>
  <c r="U6" i="9" s="1"/>
  <c r="V6" i="9"/>
  <c r="B8" i="9" l="1"/>
  <c r="R9" i="9"/>
  <c r="S9" i="9" s="1"/>
  <c r="C6" i="9"/>
  <c r="D6" i="9" s="1"/>
  <c r="T7" i="9"/>
  <c r="U7" i="9" s="1"/>
  <c r="V7" i="9"/>
  <c r="B9" i="9" l="1"/>
  <c r="R10" i="9"/>
  <c r="S10" i="9" s="1"/>
  <c r="C7" i="9"/>
  <c r="D7" i="9" s="1"/>
  <c r="T8" i="9"/>
  <c r="U8" i="9" s="1"/>
  <c r="V8" i="9"/>
  <c r="B10" i="9" l="1"/>
  <c r="R11" i="9"/>
  <c r="S11" i="9" s="1"/>
  <c r="C8" i="9"/>
  <c r="D8" i="9" s="1"/>
  <c r="T9" i="9"/>
  <c r="U9" i="9" s="1"/>
  <c r="V9" i="9"/>
  <c r="B11" i="9" l="1"/>
  <c r="R12" i="9"/>
  <c r="S12" i="9" s="1"/>
  <c r="C9" i="9"/>
  <c r="D9" i="9" s="1"/>
  <c r="T10" i="9"/>
  <c r="U10" i="9" s="1"/>
  <c r="V10" i="9"/>
  <c r="B12" i="9" l="1"/>
  <c r="R13" i="9"/>
  <c r="S13" i="9" s="1"/>
  <c r="C10" i="9"/>
  <c r="D10" i="9" s="1"/>
  <c r="T11" i="9"/>
  <c r="U11" i="9" s="1"/>
  <c r="V11" i="9"/>
  <c r="B13" i="9" l="1"/>
  <c r="R14" i="9"/>
  <c r="S14" i="9" s="1"/>
  <c r="C11" i="9"/>
  <c r="D11" i="9" s="1"/>
  <c r="T12" i="9"/>
  <c r="U12" i="9" s="1"/>
  <c r="V12" i="9"/>
  <c r="B14" i="9" l="1"/>
  <c r="R15" i="9"/>
  <c r="S15" i="9" s="1"/>
  <c r="C12" i="9"/>
  <c r="D12" i="9" s="1"/>
  <c r="T13" i="9"/>
  <c r="U13" i="9" s="1"/>
  <c r="V13" i="9"/>
  <c r="B15" i="9" l="1"/>
  <c r="R16" i="9"/>
  <c r="S16" i="9" s="1"/>
  <c r="C13" i="9"/>
  <c r="D13" i="9" s="1"/>
  <c r="V14" i="9"/>
  <c r="T14" i="9"/>
  <c r="U14" i="9" s="1"/>
  <c r="B16" i="9" l="1"/>
  <c r="R17" i="9"/>
  <c r="S17" i="9" s="1"/>
  <c r="B20" i="9" s="1"/>
  <c r="C14" i="9"/>
  <c r="D14" i="9" s="1"/>
  <c r="T15" i="9"/>
  <c r="U15" i="9" s="1"/>
  <c r="V15" i="9"/>
  <c r="B17" i="9" l="1"/>
  <c r="R18" i="9"/>
  <c r="S18" i="9" s="1"/>
  <c r="C15" i="9"/>
  <c r="D15" i="9" s="1"/>
  <c r="T16" i="9"/>
  <c r="U16" i="9" s="1"/>
  <c r="V16" i="9"/>
  <c r="B38" i="9" l="1"/>
  <c r="B21" i="9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R19" i="9"/>
  <c r="S19" i="9" s="1"/>
  <c r="C16" i="9"/>
  <c r="D16" i="9" s="1"/>
  <c r="T17" i="9"/>
  <c r="U17" i="9" s="1"/>
  <c r="V17" i="9"/>
  <c r="B39" i="9" l="1"/>
  <c r="C20" i="9"/>
  <c r="C21" i="9"/>
  <c r="R20" i="9"/>
  <c r="S20" i="9" s="1"/>
  <c r="C17" i="9"/>
  <c r="D17" i="9" s="1"/>
  <c r="T18" i="9"/>
  <c r="V18" i="9"/>
  <c r="C38" i="9" l="1"/>
  <c r="U18" i="9"/>
  <c r="B40" i="9"/>
  <c r="C22" i="9"/>
  <c r="R21" i="9"/>
  <c r="S21" i="9" s="1"/>
  <c r="T19" i="9"/>
  <c r="V19" i="9"/>
  <c r="D38" i="9" l="1"/>
  <c r="C39" i="9"/>
  <c r="U19" i="9"/>
  <c r="B41" i="9"/>
  <c r="C23" i="9"/>
  <c r="R22" i="9"/>
  <c r="S22" i="9" s="1"/>
  <c r="T20" i="9"/>
  <c r="V20" i="9"/>
  <c r="D39" i="9" l="1"/>
  <c r="C40" i="9"/>
  <c r="U20" i="9"/>
  <c r="B42" i="9"/>
  <c r="C24" i="9"/>
  <c r="R23" i="9"/>
  <c r="S23" i="9" s="1"/>
  <c r="T21" i="9"/>
  <c r="V21" i="9"/>
  <c r="D40" i="9" l="1"/>
  <c r="C41" i="9"/>
  <c r="U21" i="9"/>
  <c r="B43" i="9"/>
  <c r="C25" i="9"/>
  <c r="R24" i="9"/>
  <c r="S24" i="9" s="1"/>
  <c r="T22" i="9"/>
  <c r="V22" i="9"/>
  <c r="D41" i="9" l="1"/>
  <c r="C42" i="9"/>
  <c r="U22" i="9"/>
  <c r="B44" i="9"/>
  <c r="C26" i="9"/>
  <c r="R25" i="9"/>
  <c r="S25" i="9" s="1"/>
  <c r="T23" i="9"/>
  <c r="V23" i="9"/>
  <c r="D42" i="9" l="1"/>
  <c r="C43" i="9"/>
  <c r="U23" i="9"/>
  <c r="B45" i="9"/>
  <c r="C27" i="9"/>
  <c r="R26" i="9"/>
  <c r="S26" i="9" s="1"/>
  <c r="T24" i="9"/>
  <c r="V24" i="9"/>
  <c r="D43" i="9" l="1"/>
  <c r="B46" i="9"/>
  <c r="C44" i="9"/>
  <c r="U24" i="9"/>
  <c r="C28" i="9"/>
  <c r="R27" i="9"/>
  <c r="S27" i="9" s="1"/>
  <c r="T25" i="9"/>
  <c r="V25" i="9"/>
  <c r="D44" i="9" l="1"/>
  <c r="C45" i="9"/>
  <c r="U25" i="9"/>
  <c r="B47" i="9"/>
  <c r="C29" i="9"/>
  <c r="R28" i="9"/>
  <c r="S28" i="9" s="1"/>
  <c r="T26" i="9"/>
  <c r="V26" i="9"/>
  <c r="B48" i="9" l="1"/>
  <c r="C46" i="9"/>
  <c r="U26" i="9"/>
  <c r="D45" i="9"/>
  <c r="C30" i="9"/>
  <c r="R29" i="9"/>
  <c r="S29" i="9" s="1"/>
  <c r="T27" i="9"/>
  <c r="V27" i="9"/>
  <c r="D46" i="9" l="1"/>
  <c r="B49" i="9"/>
  <c r="C47" i="9"/>
  <c r="U27" i="9"/>
  <c r="C31" i="9"/>
  <c r="R30" i="9"/>
  <c r="S30" i="9" s="1"/>
  <c r="T28" i="9"/>
  <c r="V28" i="9"/>
  <c r="D47" i="9" l="1"/>
  <c r="C48" i="9"/>
  <c r="U28" i="9"/>
  <c r="B50" i="9"/>
  <c r="C32" i="9"/>
  <c r="R31" i="9"/>
  <c r="S31" i="9" s="1"/>
  <c r="T29" i="9"/>
  <c r="V29" i="9"/>
  <c r="D48" i="9" l="1"/>
  <c r="C49" i="9"/>
  <c r="U29" i="9"/>
  <c r="B51" i="9"/>
  <c r="C33" i="9"/>
  <c r="R32" i="9"/>
  <c r="S32" i="9" s="1"/>
  <c r="T30" i="9"/>
  <c r="V30" i="9"/>
  <c r="B52" i="9" l="1"/>
  <c r="C50" i="9"/>
  <c r="U30" i="9"/>
  <c r="D49" i="9"/>
  <c r="C34" i="9"/>
  <c r="R33" i="9"/>
  <c r="S33" i="9" s="1"/>
  <c r="B55" i="9" s="1"/>
  <c r="T31" i="9"/>
  <c r="V31" i="9"/>
  <c r="D50" i="9" l="1"/>
  <c r="C51" i="9"/>
  <c r="U31" i="9"/>
  <c r="B53" i="9"/>
  <c r="B56" i="9"/>
  <c r="C35" i="9"/>
  <c r="T32" i="9"/>
  <c r="V32" i="9"/>
  <c r="V33" i="9"/>
  <c r="T33" i="9"/>
  <c r="C53" i="9" s="1"/>
  <c r="D51" i="9" l="1"/>
  <c r="C52" i="9"/>
  <c r="U32" i="9"/>
  <c r="U33" i="9"/>
  <c r="D53" i="9" s="1"/>
  <c r="C55" i="9"/>
  <c r="D52" i="9" l="1"/>
  <c r="B57" i="9"/>
  <c r="C56" i="9" l="1"/>
  <c r="C57" i="9"/>
  <c r="B58" i="9"/>
  <c r="C58" i="9" l="1"/>
  <c r="B59" i="9"/>
  <c r="B60" i="9" l="1"/>
  <c r="C59" i="9"/>
  <c r="C60" i="9" l="1"/>
  <c r="B61" i="9"/>
  <c r="C61" i="9" l="1"/>
  <c r="B62" i="9"/>
  <c r="C62" i="9" l="1"/>
  <c r="B63" i="9"/>
  <c r="B64" i="9" l="1"/>
  <c r="B65" i="9" s="1"/>
  <c r="B66" i="9" s="1"/>
  <c r="B67" i="9" s="1"/>
  <c r="B68" i="9" s="1"/>
  <c r="B69" i="9" s="1"/>
  <c r="B70" i="9" s="1"/>
  <c r="C63" i="9"/>
  <c r="C64" i="9" l="1"/>
  <c r="C65" i="9" l="1"/>
  <c r="C66" i="9" l="1"/>
  <c r="C67" i="9" l="1"/>
  <c r="C68" i="9" l="1"/>
  <c r="C69" i="9" l="1"/>
  <c r="C70" i="9"/>
</calcChain>
</file>

<file path=xl/sharedStrings.xml><?xml version="1.0" encoding="utf-8"?>
<sst xmlns="http://schemas.openxmlformats.org/spreadsheetml/2006/main" count="83" uniqueCount="28">
  <si>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</si>
  <si>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</si>
  <si>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</si>
  <si>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</si>
  <si>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</si>
  <si>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</si>
  <si>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</si>
  <si>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</si>
  <si>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</si>
  <si>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</si>
  <si>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</si>
  <si>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</si>
  <si>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</si>
  <si>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</si>
  <si>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</si>
  <si>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</si>
  <si>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</si>
  <si>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</si>
  <si>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</si>
  <si>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山の日</t>
  </si>
  <si>
    <t>レシート・領収書</t>
    <rPh sb="5" eb="8">
      <t>リョウシュウショ</t>
    </rPh>
    <phoneticPr fontId="9"/>
  </si>
  <si>
    <t>支出記録</t>
    <rPh sb="0" eb="2">
      <t>シシュツ</t>
    </rPh>
    <rPh sb="2" eb="4">
      <t>キロク</t>
    </rPh>
    <phoneticPr fontId="1"/>
  </si>
  <si>
    <t>休日</t>
    <rPh sb="0" eb="2">
      <t>キュウジツ</t>
    </rPh>
    <phoneticPr fontId="9"/>
  </si>
  <si>
    <t>日</t>
    <rPh sb="0" eb="1">
      <t>ニチ</t>
    </rPh>
    <phoneticPr fontId="9"/>
  </si>
  <si>
    <t>名前</t>
    <rPh sb="0" eb="2">
      <t>ナマエ</t>
    </rPh>
    <phoneticPr fontId="9"/>
  </si>
  <si>
    <t>祝日名</t>
    <rPh sb="0" eb="3">
      <t>シュクジツメイ</t>
    </rPh>
    <phoneticPr fontId="1"/>
  </si>
  <si>
    <t>メモ・備考・反省・合計</t>
    <rPh sb="3" eb="5">
      <t>ビコウ</t>
    </rPh>
    <rPh sb="6" eb="8">
      <t>ハンセイ</t>
    </rPh>
    <rPh sb="9" eb="11">
      <t>ゴウケイ</t>
    </rPh>
    <phoneticPr fontId="1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</si>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</sst>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&quot;年&quot;"/>
    <numFmt numFmtId="178" formatCode="yyyy&quot;年&quot;m&quot;月&quot;d&quot;日&quot;;@"/>
    <numFmt numFmtId="179" formatCode="0&quot;月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3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0" fillId="0" borderId="1" xfId="0" applyNumberForma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9" fontId="10" fillId="0" borderId="3" xfId="0" applyNumberFormat="1" applyFont="1" applyBorder="1">
      <alignment vertical="center"/>
    </xf>
    <xf numFmtId="177" fontId="10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8" fillId="0" borderId="5" xfId="0" applyFont="1" applyBorder="1" applyAlignment="1">
      <alignment horizontal="left" vertical="center" indent="1"/>
    </xf>
    <xf numFmtId="176" fontId="2" fillId="0" borderId="2" xfId="0" applyNumberFormat="1" applyFont="1" applyBorder="1">
      <alignment vertical="center"/>
    </xf>
    <xf numFmtId="176" fontId="2" fillId="0" borderId="10" xfId="0" applyNumberFormat="1" applyFont="1" applyBorder="1" applyAlignment="1">
      <alignment horizontal="right" vertical="center" indent="1"/>
    </xf>
    <xf numFmtId="176" fontId="2" fillId="0" borderId="1" xfId="0" applyNumberFormat="1" applyFont="1" applyBorder="1" applyAlignment="1">
      <alignment horizontal="right" vertical="center" indent="1"/>
    </xf>
    <xf numFmtId="176" fontId="2" fillId="2" borderId="1" xfId="0" applyNumberFormat="1" applyFont="1" applyFill="1" applyBorder="1" applyAlignment="1">
      <alignment horizontal="right" vertical="center" indent="1"/>
    </xf>
    <xf numFmtId="176" fontId="2" fillId="0" borderId="2" xfId="0" applyNumberFormat="1" applyFont="1" applyBorder="1" applyAlignment="1">
      <alignment horizontal="right" vertical="center" indent="1"/>
    </xf>
    <xf numFmtId="179" fontId="10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right" vertical="center" indent="1"/>
    </xf>
    <xf numFmtId="176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8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gray0625">
          <bgColor auto="1"/>
        </patternFill>
      </fill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2E42-D14F-4113-8027-33A282D9C373}">
  <dimension ref="A1:AP166"/>
  <sheetViews>
    <sheetView tabSelected="1" zoomScale="55" zoomScaleNormal="55" zoomScaleSheetLayoutView="55" zoomScalePageLayoutView="55" workbookViewId="0">
      <selection activeCell="B1" sqref="B1"/>
    </sheetView>
  </sheetViews>
  <sheetFormatPr defaultColWidth="9" defaultRowHeight="40.049999999999997" customHeight="1" x14ac:dyDescent="0.2"/>
  <cols>
    <col min="1" max="1" width="14.6640625" style="7" customWidth="1"/>
    <col min="2" max="3" width="8.6640625" style="9" customWidth="1"/>
    <col min="4" max="4" width="25.77734375" style="9" customWidth="1"/>
    <col min="5" max="5" width="20.77734375" style="7" customWidth="1"/>
    <col min="6" max="7" width="15.77734375" style="7" customWidth="1"/>
    <col min="8" max="10" width="16.77734375" style="7" customWidth="1"/>
    <col min="11" max="11" width="10.77734375" style="7" customWidth="1"/>
    <col min="12" max="12" width="11.77734375" style="7" customWidth="1"/>
    <col min="13" max="13" width="18.77734375" style="7" customWidth="1"/>
    <col min="14" max="14" width="4.6640625" style="7" customWidth="1"/>
    <col min="15" max="15" width="26.77734375" style="56" bestFit="1" customWidth="1"/>
    <col min="16" max="16" width="30.77734375" style="55" customWidth="1"/>
    <col min="17" max="17" width="3.6640625" customWidth="1"/>
    <col min="18" max="18" width="8.44140625" bestFit="1" customWidth="1"/>
    <col min="19" max="19" width="6.88671875" bestFit="1" customWidth="1"/>
    <col min="20" max="20" width="6.77734375" bestFit="1" customWidth="1"/>
    <col min="21" max="21" width="36.88671875" customWidth="1"/>
    <col min="22" max="22" width="16.6640625" customWidth="1"/>
    <col min="23" max="35" width="4.6640625" style="7" customWidth="1"/>
    <col min="36" max="37" width="3.6640625" style="7" customWidth="1"/>
    <col min="38" max="38" width="5.6640625" style="7" customWidth="1"/>
    <col min="39" max="42" width="5.6640625" style="9" customWidth="1"/>
    <col min="43" max="70" width="10.6640625" style="7" customWidth="1"/>
    <col min="71" max="16384" width="9" style="7"/>
  </cols>
  <sheetData>
    <row r="1" spans="2:42" ht="40.049999999999997" customHeight="1" x14ac:dyDescent="0.2">
      <c r="B1" s="26"/>
      <c r="D1" s="41"/>
      <c r="E1" s="41">
        <v>2025</v>
      </c>
      <c r="F1" s="49">
        <v>6</v>
      </c>
      <c r="G1" s="59" t="s">
        <v>21</v>
      </c>
      <c r="H1" s="59"/>
      <c r="I1" s="59"/>
      <c r="J1" s="27"/>
      <c r="K1" s="16"/>
      <c r="L1" s="16"/>
      <c r="M1" s="16"/>
      <c r="N1" s="16"/>
      <c r="O1" s="52"/>
      <c r="P1" s="53"/>
      <c r="AB1" s="10"/>
      <c r="AF1" s="10"/>
      <c r="AJ1" s="10"/>
      <c r="AM1" s="7"/>
      <c r="AN1" s="7"/>
      <c r="AO1" s="7"/>
      <c r="AP1" s="7"/>
    </row>
    <row r="2" spans="2:42" s="11" customFormat="1" ht="40.049999999999997" customHeight="1" x14ac:dyDescent="0.2">
      <c r="B2" s="17" t="s">
        <v>17</v>
      </c>
      <c r="C2" s="21" t="s">
        <v>18</v>
      </c>
      <c r="D2" s="61" t="s">
        <v>20</v>
      </c>
      <c r="E2" s="62"/>
      <c r="F2" s="62"/>
      <c r="G2" s="62"/>
      <c r="H2" s="62"/>
      <c r="I2" s="62"/>
      <c r="J2" s="63"/>
      <c r="K2" s="13"/>
      <c r="L2" s="20" t="s">
        <v>22</v>
      </c>
      <c r="M2" s="17" t="s">
        <v>24</v>
      </c>
      <c r="N2" s="13"/>
      <c r="O2" s="21" t="s">
        <v>15</v>
      </c>
      <c r="P2" s="21" t="s">
        <v>16</v>
      </c>
      <c r="Q2"/>
      <c r="R2" s="23">
        <f>E1</f>
        <v>2025</v>
      </c>
      <c r="S2" s="1">
        <f>F1</f>
        <v>6</v>
      </c>
      <c r="T2" s="1"/>
      <c r="U2" s="1" t="s">
        <v>25</v>
      </c>
      <c r="V2" s="1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2:42" ht="40.049999999999997" customHeight="1" x14ac:dyDescent="0.2">
      <c r="B3" s="47">
        <f>IFERROR(DAY(S3),"")</f>
        <v>30</v>
      </c>
      <c r="C3" s="17" t="str">
        <f>T3</f>
        <v>月</v>
      </c>
      <c r="D3" s="43" t="str">
        <f t="shared" ref="D3:D17" si="0">IF(B3="","",IF(OR(COUNTIF($L$3:$M$70,B3),COUNTIF($L$3:$M$70,C3)),IFERROR(VLOOKUP(B3,$L$3:$M$70,2,0),VLOOKUP(C3,$L$3:$M$70,2,0)),U3))</f>
        <v/>
      </c>
      <c r="E3" s="42"/>
      <c r="F3" s="57"/>
      <c r="G3" s="57"/>
      <c r="H3" s="57"/>
      <c r="I3" s="57"/>
      <c r="J3" s="28"/>
      <c r="K3" s="13"/>
      <c r="L3" s="20" t="s">
        <v>23</v>
      </c>
      <c r="M3" s="21" t="s">
        <v>22</v>
      </c>
      <c r="N3" s="13"/>
      <c r="O3" s="54">
        <v>45658</v>
      </c>
      <c r="P3" s="55" t="s">
        <v>0</v>
      </c>
      <c r="R3" s="3">
        <f>DATE($E$1,$F$1,1)</f>
        <v>45809</v>
      </c>
      <c r="S3" s="3">
        <f>IF(MONTH(R3)&gt;$F$1,"",EOMONTH(R3,0))</f>
        <v>45838</v>
      </c>
      <c r="T3" s="4" t="str">
        <f>IF(S3="","",CHOOSE(WEEKDAY(S3,1),"日","月","火","水","木","金","土"))</f>
        <v>月</v>
      </c>
      <c r="U3" s="1" t="str">
        <f t="shared" ref="U3:U33" si="1">IFERROR(IF(COUNTIF($L$3:$L$34,DAY(S3)),VLOOKUP(DAY(S3),$L$3:$M$34,2,0),IF(COUNTIF($L$3:$L$34,T3),VLOOKUP(T3,$L$3:$M$34,2,0),VLOOKUP(S3,O:P,2,0))),"")</f>
        <v/>
      </c>
      <c r="V3" s="2" t="str">
        <f>IF(ISERROR(VLOOKUP(S3,レシート!$O:$P,1,0)),"",VLOOKUP(S3,レシート!$O:$P,1,0))</f>
        <v/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M3" s="7"/>
      <c r="AO3" s="7"/>
      <c r="AP3" s="7"/>
    </row>
    <row r="4" spans="2:42" ht="40.049999999999997" customHeight="1" x14ac:dyDescent="0.2">
      <c r="B4" s="47">
        <f t="shared" ref="B4:B17" si="2">IFERROR(DAY(S4),"")</f>
        <v>29</v>
      </c>
      <c r="C4" s="17" t="str">
        <f t="shared" ref="C4:C17" si="3">T4</f>
        <v>日</v>
      </c>
      <c r="D4" s="43" t="str">
        <f t="shared" si="0"/>
        <v>休日</v>
      </c>
      <c r="E4" s="42"/>
      <c r="F4" s="57"/>
      <c r="G4" s="58"/>
      <c r="H4" s="58"/>
      <c r="I4" s="58"/>
      <c r="J4" s="29"/>
      <c r="K4" s="15"/>
      <c r="L4" s="18"/>
      <c r="M4" s="21"/>
      <c r="N4" s="15"/>
      <c r="O4" s="54">
        <v>45670</v>
      </c>
      <c r="P4" s="55" t="s">
        <v>1</v>
      </c>
      <c r="R4" s="3">
        <f>R3+1</f>
        <v>45810</v>
      </c>
      <c r="S4" s="3">
        <f t="shared" ref="S4:S33" si="4">IF(MONTH(R4)&gt;$F$1,"",S3-1)</f>
        <v>45837</v>
      </c>
      <c r="T4" s="4" t="str">
        <f t="shared" ref="T4:T33" si="5">IF(S4="","",CHOOSE(WEEKDAY(S4,1),"日","月","火","水","木","金","土"))</f>
        <v>日</v>
      </c>
      <c r="U4" s="1" t="str">
        <f t="shared" si="1"/>
        <v>休日</v>
      </c>
      <c r="V4" s="2" t="str">
        <f>IF(ISERROR(VLOOKUP(S4,レシート!$O:$P,1,0)),"",VLOOKUP(S4,レシート!$O:$P,1,0))</f>
        <v/>
      </c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7"/>
      <c r="AP4" s="7"/>
    </row>
    <row r="5" spans="2:42" ht="40.049999999999997" customHeight="1" x14ac:dyDescent="0.2">
      <c r="B5" s="47">
        <f t="shared" si="2"/>
        <v>28</v>
      </c>
      <c r="C5" s="17" t="str">
        <f t="shared" si="3"/>
        <v>土</v>
      </c>
      <c r="D5" s="43" t="str">
        <f t="shared" si="0"/>
        <v/>
      </c>
      <c r="E5" s="42"/>
      <c r="F5" s="57"/>
      <c r="G5" s="58"/>
      <c r="H5" s="58"/>
      <c r="I5" s="58"/>
      <c r="J5" s="29"/>
      <c r="K5" s="15"/>
      <c r="L5" s="18"/>
      <c r="M5" s="21"/>
      <c r="N5" s="15"/>
      <c r="O5" s="54">
        <v>45699</v>
      </c>
      <c r="P5" s="55" t="s">
        <v>2</v>
      </c>
      <c r="R5" s="3">
        <f t="shared" ref="R5:R13" si="6">R4+1</f>
        <v>45811</v>
      </c>
      <c r="S5" s="3">
        <f t="shared" si="4"/>
        <v>45836</v>
      </c>
      <c r="T5" s="4" t="str">
        <f t="shared" si="5"/>
        <v>土</v>
      </c>
      <c r="U5" s="1" t="str">
        <f t="shared" si="1"/>
        <v/>
      </c>
      <c r="V5" s="2" t="str">
        <f>IF(ISERROR(VLOOKUP(S5,レシート!$O:$P,1,0)),"",VLOOKUP(S5,レシート!$O:$P,1,0))</f>
        <v/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7"/>
      <c r="AP5" s="7"/>
    </row>
    <row r="6" spans="2:42" ht="40.049999999999997" customHeight="1" x14ac:dyDescent="0.2">
      <c r="B6" s="47">
        <f t="shared" si="2"/>
        <v>27</v>
      </c>
      <c r="C6" s="17" t="str">
        <f t="shared" si="3"/>
        <v>金</v>
      </c>
      <c r="D6" s="43" t="str">
        <f t="shared" si="0"/>
        <v/>
      </c>
      <c r="E6" s="42"/>
      <c r="F6" s="57"/>
      <c r="G6" s="58"/>
      <c r="H6" s="58"/>
      <c r="I6" s="58"/>
      <c r="J6" s="29"/>
      <c r="K6" s="15"/>
      <c r="L6" s="18"/>
      <c r="M6" s="21"/>
      <c r="N6" s="15"/>
      <c r="O6" s="54">
        <v>45711</v>
      </c>
      <c r="P6" s="55" t="s">
        <v>14</v>
      </c>
      <c r="R6" s="3">
        <f t="shared" si="6"/>
        <v>45812</v>
      </c>
      <c r="S6" s="3">
        <f t="shared" si="4"/>
        <v>45835</v>
      </c>
      <c r="T6" s="4" t="str">
        <f t="shared" si="5"/>
        <v>金</v>
      </c>
      <c r="U6" s="1" t="str">
        <f t="shared" si="1"/>
        <v/>
      </c>
      <c r="V6" s="2" t="str">
        <f>IF(ISERROR(VLOOKUP(S6,レシート!$O:$P,1,0)),"",VLOOKUP(S6,レシート!$O:$P,1,0))</f>
        <v/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7"/>
      <c r="AP6" s="7"/>
    </row>
    <row r="7" spans="2:42" ht="40.049999999999997" customHeight="1" x14ac:dyDescent="0.2">
      <c r="B7" s="47">
        <f t="shared" si="2"/>
        <v>26</v>
      </c>
      <c r="C7" s="17" t="str">
        <f t="shared" si="3"/>
        <v>木</v>
      </c>
      <c r="D7" s="43" t="str">
        <f t="shared" si="0"/>
        <v/>
      </c>
      <c r="E7" s="42"/>
      <c r="F7" s="57"/>
      <c r="G7" s="58"/>
      <c r="H7" s="58"/>
      <c r="I7" s="58"/>
      <c r="J7" s="29"/>
      <c r="K7" s="15"/>
      <c r="L7" s="18"/>
      <c r="M7" s="21"/>
      <c r="N7" s="15"/>
      <c r="O7" s="54">
        <v>45712</v>
      </c>
      <c r="P7" s="55" t="s">
        <v>7</v>
      </c>
      <c r="R7" s="3">
        <f t="shared" si="6"/>
        <v>45813</v>
      </c>
      <c r="S7" s="3">
        <f t="shared" si="4"/>
        <v>45834</v>
      </c>
      <c r="T7" s="4" t="str">
        <f t="shared" si="5"/>
        <v>木</v>
      </c>
      <c r="U7" s="1" t="str">
        <f t="shared" si="1"/>
        <v/>
      </c>
      <c r="V7" s="2" t="str">
        <f>IF(ISERROR(VLOOKUP(S7,レシート!$O:$P,1,0)),"",VLOOKUP(S7,レシート!$O:$P,1,0))</f>
        <v/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7"/>
      <c r="AP7" s="7"/>
    </row>
    <row r="8" spans="2:42" ht="40.049999999999997" customHeight="1" x14ac:dyDescent="0.2">
      <c r="B8" s="47">
        <f t="shared" si="2"/>
        <v>25</v>
      </c>
      <c r="C8" s="17" t="str">
        <f t="shared" si="3"/>
        <v>水</v>
      </c>
      <c r="D8" s="43" t="str">
        <f t="shared" si="0"/>
        <v/>
      </c>
      <c r="E8" s="42"/>
      <c r="F8" s="57"/>
      <c r="G8" s="58"/>
      <c r="H8" s="58"/>
      <c r="I8" s="58"/>
      <c r="J8" s="29"/>
      <c r="K8" s="15"/>
      <c r="L8" s="18"/>
      <c r="M8" s="21"/>
      <c r="N8" s="15"/>
      <c r="O8" s="54">
        <v>45736</v>
      </c>
      <c r="P8" s="55" t="s">
        <v>3</v>
      </c>
      <c r="R8" s="3">
        <f t="shared" si="6"/>
        <v>45814</v>
      </c>
      <c r="S8" s="3">
        <f t="shared" si="4"/>
        <v>45833</v>
      </c>
      <c r="T8" s="4" t="str">
        <f t="shared" si="5"/>
        <v>水</v>
      </c>
      <c r="U8" s="1" t="str">
        <f t="shared" si="1"/>
        <v/>
      </c>
      <c r="V8" s="2" t="str">
        <f>IF(ISERROR(VLOOKUP(S8,レシート!$O:$P,1,0)),"",VLOOKUP(S8,レシート!$O:$P,1,0))</f>
        <v/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7"/>
      <c r="AP8" s="7"/>
    </row>
    <row r="9" spans="2:42" ht="40.049999999999997" customHeight="1" x14ac:dyDescent="0.2">
      <c r="B9" s="47">
        <f t="shared" si="2"/>
        <v>24</v>
      </c>
      <c r="C9" s="17" t="str">
        <f t="shared" si="3"/>
        <v>火</v>
      </c>
      <c r="D9" s="43" t="str">
        <f t="shared" si="0"/>
        <v/>
      </c>
      <c r="E9" s="42"/>
      <c r="F9" s="57"/>
      <c r="G9" s="58"/>
      <c r="H9" s="58"/>
      <c r="I9" s="58"/>
      <c r="J9" s="29"/>
      <c r="K9" s="15"/>
      <c r="L9" s="18"/>
      <c r="M9" s="21"/>
      <c r="N9" s="15"/>
      <c r="O9" s="54">
        <v>45776</v>
      </c>
      <c r="P9" s="55" t="s">
        <v>4</v>
      </c>
      <c r="R9" s="3">
        <f t="shared" si="6"/>
        <v>45815</v>
      </c>
      <c r="S9" s="3">
        <f t="shared" si="4"/>
        <v>45832</v>
      </c>
      <c r="T9" s="4" t="str">
        <f t="shared" si="5"/>
        <v>火</v>
      </c>
      <c r="U9" s="1" t="str">
        <f t="shared" si="1"/>
        <v/>
      </c>
      <c r="V9" s="2" t="str">
        <f>IF(ISERROR(VLOOKUP(S9,レシート!$O:$P,1,0)),"",VLOOKUP(S9,レシート!$O:$P,1,0))</f>
        <v/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7"/>
      <c r="AP9" s="7"/>
    </row>
    <row r="10" spans="2:42" ht="40.049999999999997" customHeight="1" x14ac:dyDescent="0.2">
      <c r="B10" s="47">
        <f t="shared" si="2"/>
        <v>23</v>
      </c>
      <c r="C10" s="17" t="str">
        <f t="shared" si="3"/>
        <v>月</v>
      </c>
      <c r="D10" s="43" t="str">
        <f t="shared" si="0"/>
        <v/>
      </c>
      <c r="E10" s="42"/>
      <c r="F10" s="58"/>
      <c r="G10" s="58"/>
      <c r="H10" s="58"/>
      <c r="I10" s="58"/>
      <c r="J10" s="29"/>
      <c r="K10" s="15"/>
      <c r="L10" s="18"/>
      <c r="M10" s="21"/>
      <c r="N10" s="15"/>
      <c r="O10" s="54">
        <v>45780</v>
      </c>
      <c r="P10" s="55" t="s">
        <v>5</v>
      </c>
      <c r="R10" s="3">
        <f t="shared" si="6"/>
        <v>45816</v>
      </c>
      <c r="S10" s="3">
        <f t="shared" si="4"/>
        <v>45831</v>
      </c>
      <c r="T10" s="4" t="str">
        <f t="shared" si="5"/>
        <v>月</v>
      </c>
      <c r="U10" s="1" t="str">
        <f t="shared" si="1"/>
        <v/>
      </c>
      <c r="V10" s="2" t="str">
        <f>IF(ISERROR(VLOOKUP(S10,レシート!$O:$P,1,0)),"",VLOOKUP(S10,レシート!$O:$P,1,0))</f>
        <v/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7"/>
      <c r="AP10" s="7"/>
    </row>
    <row r="11" spans="2:42" ht="40.049999999999997" customHeight="1" x14ac:dyDescent="0.2">
      <c r="B11" s="47">
        <f t="shared" si="2"/>
        <v>22</v>
      </c>
      <c r="C11" s="17" t="str">
        <f t="shared" si="3"/>
        <v>日</v>
      </c>
      <c r="D11" s="43" t="str">
        <f t="shared" si="0"/>
        <v>休日</v>
      </c>
      <c r="E11" s="42"/>
      <c r="F11" s="57"/>
      <c r="G11" s="58"/>
      <c r="H11" s="58"/>
      <c r="I11" s="58"/>
      <c r="J11" s="29"/>
      <c r="K11" s="15"/>
      <c r="L11" s="18"/>
      <c r="M11" s="21"/>
      <c r="N11" s="15"/>
      <c r="O11" s="54">
        <v>45781</v>
      </c>
      <c r="P11" s="55" t="s">
        <v>6</v>
      </c>
      <c r="R11" s="3">
        <f t="shared" si="6"/>
        <v>45817</v>
      </c>
      <c r="S11" s="3">
        <f t="shared" si="4"/>
        <v>45830</v>
      </c>
      <c r="T11" s="4" t="str">
        <f t="shared" si="5"/>
        <v>日</v>
      </c>
      <c r="U11" s="1" t="str">
        <f t="shared" si="1"/>
        <v>休日</v>
      </c>
      <c r="V11" s="2" t="str">
        <f>IF(ISERROR(VLOOKUP(S11,レシート!$O:$P,1,0)),"",VLOOKUP(S11,レシート!$O:$P,1,0))</f>
        <v/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7"/>
      <c r="AP11" s="7"/>
    </row>
    <row r="12" spans="2:42" ht="40.049999999999997" customHeight="1" x14ac:dyDescent="0.2">
      <c r="B12" s="47">
        <f t="shared" si="2"/>
        <v>21</v>
      </c>
      <c r="C12" s="17" t="str">
        <f t="shared" si="3"/>
        <v>土</v>
      </c>
      <c r="D12" s="43" t="str">
        <f t="shared" si="0"/>
        <v/>
      </c>
      <c r="E12" s="42"/>
      <c r="F12" s="57"/>
      <c r="G12" s="58"/>
      <c r="H12" s="58"/>
      <c r="I12" s="58"/>
      <c r="J12" s="29"/>
      <c r="K12" s="15"/>
      <c r="L12" s="18"/>
      <c r="M12" s="21"/>
      <c r="N12" s="15"/>
      <c r="O12" s="54">
        <v>45782</v>
      </c>
      <c r="P12" s="55" t="s">
        <v>8</v>
      </c>
      <c r="R12" s="3">
        <f t="shared" si="6"/>
        <v>45818</v>
      </c>
      <c r="S12" s="3">
        <f t="shared" si="4"/>
        <v>45829</v>
      </c>
      <c r="T12" s="4" t="str">
        <f t="shared" si="5"/>
        <v>土</v>
      </c>
      <c r="U12" s="1" t="str">
        <f t="shared" si="1"/>
        <v/>
      </c>
      <c r="V12" s="2" t="str">
        <f>IF(ISERROR(VLOOKUP(S12,レシート!$O:$P,1,0)),"",VLOOKUP(S12,レシート!$O:$P,1,0))</f>
        <v/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7"/>
      <c r="AP12" s="7"/>
    </row>
    <row r="13" spans="2:42" ht="40.049999999999997" customHeight="1" x14ac:dyDescent="0.2">
      <c r="B13" s="47">
        <f t="shared" si="2"/>
        <v>20</v>
      </c>
      <c r="C13" s="17" t="str">
        <f t="shared" si="3"/>
        <v>金</v>
      </c>
      <c r="D13" s="43" t="str">
        <f t="shared" si="0"/>
        <v/>
      </c>
      <c r="E13" s="42"/>
      <c r="F13" s="57"/>
      <c r="G13" s="57"/>
      <c r="H13" s="57"/>
      <c r="I13" s="57"/>
      <c r="J13" s="30"/>
      <c r="K13" s="15"/>
      <c r="L13" s="18"/>
      <c r="M13" s="21"/>
      <c r="N13" s="15"/>
      <c r="O13" s="54">
        <v>45783</v>
      </c>
      <c r="P13" s="55" t="s">
        <v>7</v>
      </c>
      <c r="R13" s="3">
        <f t="shared" si="6"/>
        <v>45819</v>
      </c>
      <c r="S13" s="3">
        <f t="shared" si="4"/>
        <v>45828</v>
      </c>
      <c r="T13" s="4" t="str">
        <f t="shared" si="5"/>
        <v>金</v>
      </c>
      <c r="U13" s="1" t="str">
        <f t="shared" si="1"/>
        <v/>
      </c>
      <c r="V13" s="2" t="str">
        <f>IF(ISERROR(VLOOKUP(S13,レシート!$O:$P,1,0)),"",VLOOKUP(S13,レシート!$O:$P,1,0))</f>
        <v/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7"/>
      <c r="AP13" s="7"/>
    </row>
    <row r="14" spans="2:42" ht="40.049999999999997" customHeight="1" x14ac:dyDescent="0.2">
      <c r="B14" s="47">
        <f t="shared" si="2"/>
        <v>19</v>
      </c>
      <c r="C14" s="17" t="str">
        <f t="shared" si="3"/>
        <v>木</v>
      </c>
      <c r="D14" s="43" t="str">
        <f t="shared" si="0"/>
        <v/>
      </c>
      <c r="E14" s="42"/>
      <c r="F14" s="57"/>
      <c r="G14" s="57"/>
      <c r="H14" s="57"/>
      <c r="I14" s="57"/>
      <c r="J14" s="29"/>
      <c r="K14" s="15"/>
      <c r="L14" s="18"/>
      <c r="M14" s="21"/>
      <c r="N14" s="15"/>
      <c r="O14" s="54">
        <v>45859</v>
      </c>
      <c r="P14" s="55" t="s">
        <v>9</v>
      </c>
      <c r="R14" s="3">
        <f>R13+1</f>
        <v>45820</v>
      </c>
      <c r="S14" s="3">
        <f t="shared" si="4"/>
        <v>45827</v>
      </c>
      <c r="T14" s="4" t="str">
        <f t="shared" si="5"/>
        <v>木</v>
      </c>
      <c r="U14" s="1" t="str">
        <f t="shared" si="1"/>
        <v/>
      </c>
      <c r="V14" s="2" t="str">
        <f>IF(ISERROR(VLOOKUP(S14,レシート!$O:$P,1,0)),"",VLOOKUP(S14,レシート!$O:$P,1,0))</f>
        <v/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7"/>
      <c r="AP14" s="7"/>
    </row>
    <row r="15" spans="2:42" ht="40.049999999999997" customHeight="1" x14ac:dyDescent="0.2">
      <c r="B15" s="47">
        <f t="shared" si="2"/>
        <v>18</v>
      </c>
      <c r="C15" s="17" t="str">
        <f t="shared" si="3"/>
        <v>水</v>
      </c>
      <c r="D15" s="43" t="str">
        <f t="shared" si="0"/>
        <v/>
      </c>
      <c r="E15" s="42"/>
      <c r="F15" s="57"/>
      <c r="G15" s="57"/>
      <c r="H15" s="57"/>
      <c r="I15" s="57"/>
      <c r="J15" s="29"/>
      <c r="K15" s="15"/>
      <c r="L15" s="18"/>
      <c r="M15" s="21"/>
      <c r="N15" s="15"/>
      <c r="O15" s="54">
        <v>45880</v>
      </c>
      <c r="P15" s="55" t="s">
        <v>19</v>
      </c>
      <c r="R15" s="3">
        <f t="shared" ref="R15:R22" si="7">R14+1</f>
        <v>45821</v>
      </c>
      <c r="S15" s="3">
        <f t="shared" si="4"/>
        <v>45826</v>
      </c>
      <c r="T15" s="4" t="str">
        <f t="shared" si="5"/>
        <v>水</v>
      </c>
      <c r="U15" s="1" t="str">
        <f t="shared" si="1"/>
        <v/>
      </c>
      <c r="V15" s="2" t="str">
        <f>IF(ISERROR(VLOOKUP(S15,レシート!$O:$P,1,0)),"",VLOOKUP(S15,レシート!$O:$P,1,0))</f>
        <v/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7"/>
      <c r="AP15" s="7"/>
    </row>
    <row r="16" spans="2:42" ht="40.049999999999997" customHeight="1" x14ac:dyDescent="0.2">
      <c r="B16" s="47">
        <f t="shared" si="2"/>
        <v>17</v>
      </c>
      <c r="C16" s="17" t="str">
        <f t="shared" si="3"/>
        <v>火</v>
      </c>
      <c r="D16" s="43" t="str">
        <f t="shared" si="0"/>
        <v/>
      </c>
      <c r="E16" s="42"/>
      <c r="F16" s="58"/>
      <c r="G16" s="58"/>
      <c r="H16" s="58"/>
      <c r="I16" s="58"/>
      <c r="J16" s="29"/>
      <c r="K16" s="15"/>
      <c r="L16" s="18"/>
      <c r="M16" s="21"/>
      <c r="N16" s="15"/>
      <c r="O16" s="54">
        <v>45915</v>
      </c>
      <c r="P16" s="55" t="s">
        <v>10</v>
      </c>
      <c r="R16" s="3">
        <f t="shared" si="7"/>
        <v>45822</v>
      </c>
      <c r="S16" s="3">
        <f t="shared" si="4"/>
        <v>45825</v>
      </c>
      <c r="T16" s="4" t="str">
        <f t="shared" si="5"/>
        <v>火</v>
      </c>
      <c r="U16" s="1" t="str">
        <f t="shared" si="1"/>
        <v/>
      </c>
      <c r="V16" s="2" t="str">
        <f>IF(ISERROR(VLOOKUP(S16,レシート!$O:$P,1,0)),"",VLOOKUP(S16,レシート!$O:$P,1,0))</f>
        <v/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7"/>
      <c r="AP16" s="7"/>
    </row>
    <row r="17" spans="1:42" ht="40.049999999999997" customHeight="1" x14ac:dyDescent="0.2">
      <c r="B17" s="47">
        <f t="shared" si="2"/>
        <v>16</v>
      </c>
      <c r="C17" s="17" t="str">
        <f t="shared" si="3"/>
        <v>月</v>
      </c>
      <c r="D17" s="43" t="str">
        <f t="shared" si="0"/>
        <v/>
      </c>
      <c r="E17" s="42"/>
      <c r="F17" s="57"/>
      <c r="G17" s="58"/>
      <c r="H17" s="58"/>
      <c r="I17" s="58"/>
      <c r="J17" s="29"/>
      <c r="K17" s="15"/>
      <c r="L17" s="18"/>
      <c r="M17" s="21"/>
      <c r="N17" s="15"/>
      <c r="O17" s="54">
        <v>45923</v>
      </c>
      <c r="P17" s="55" t="s">
        <v>11</v>
      </c>
      <c r="R17" s="3">
        <f t="shared" si="7"/>
        <v>45823</v>
      </c>
      <c r="S17" s="3">
        <f t="shared" si="4"/>
        <v>45824</v>
      </c>
      <c r="T17" s="4" t="str">
        <f t="shared" si="5"/>
        <v>月</v>
      </c>
      <c r="U17" s="1" t="str">
        <f t="shared" si="1"/>
        <v/>
      </c>
      <c r="V17" s="2" t="str">
        <f>IF(ISERROR(VLOOKUP(S17,レシート!$O:$P,1,0)),"",VLOOKUP(S17,レシート!$O:$P,1,0))</f>
        <v/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7"/>
      <c r="AP17" s="7"/>
    </row>
    <row r="18" spans="1:42" ht="40.049999999999997" customHeight="1" x14ac:dyDescent="0.2">
      <c r="A18" s="22"/>
      <c r="K18" s="15"/>
      <c r="L18" s="18"/>
      <c r="M18" s="21"/>
      <c r="N18" s="15"/>
      <c r="O18" s="54">
        <v>45943</v>
      </c>
      <c r="P18" s="55" t="s">
        <v>27</v>
      </c>
      <c r="R18" s="3">
        <f t="shared" si="7"/>
        <v>45824</v>
      </c>
      <c r="S18" s="3">
        <f t="shared" si="4"/>
        <v>45823</v>
      </c>
      <c r="T18" s="4" t="str">
        <f t="shared" si="5"/>
        <v>日</v>
      </c>
      <c r="U18" s="1" t="str">
        <f t="shared" si="1"/>
        <v>休日</v>
      </c>
      <c r="V18" s="2" t="str">
        <f>IF(ISERROR(VLOOKUP(S18,レシート!$O:$P,1,0)),"",VLOOKUP(S18,レシート!$O:$P,1,0))</f>
        <v/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7"/>
      <c r="AP18" s="7"/>
    </row>
    <row r="19" spans="1:42" ht="40.049999999999997" customHeight="1" x14ac:dyDescent="0.2">
      <c r="B19" s="50"/>
      <c r="C19" s="51"/>
      <c r="D19" s="64" t="s">
        <v>26</v>
      </c>
      <c r="E19" s="64"/>
      <c r="F19" s="64"/>
      <c r="G19" s="64"/>
      <c r="H19" s="64"/>
      <c r="I19" s="64"/>
      <c r="J19" s="64"/>
      <c r="K19" s="15"/>
      <c r="L19" s="18"/>
      <c r="M19" s="21"/>
      <c r="N19" s="15"/>
      <c r="O19" s="54">
        <v>45964</v>
      </c>
      <c r="P19" s="55" t="s">
        <v>12</v>
      </c>
      <c r="R19" s="3">
        <f t="shared" si="7"/>
        <v>45825</v>
      </c>
      <c r="S19" s="3">
        <f t="shared" si="4"/>
        <v>45822</v>
      </c>
      <c r="T19" s="4" t="str">
        <f t="shared" si="5"/>
        <v>土</v>
      </c>
      <c r="U19" s="1" t="str">
        <f t="shared" si="1"/>
        <v/>
      </c>
      <c r="V19" s="2" t="str">
        <f>IF(ISERROR(VLOOKUP(S19,レシート!$O:$P,1,0)),"",VLOOKUP(S19,レシート!$O:$P,1,0))</f>
        <v/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7"/>
      <c r="AP19" s="7"/>
    </row>
    <row r="20" spans="1:42" ht="40.049999999999997" customHeight="1" x14ac:dyDescent="0.2">
      <c r="B20" s="45">
        <f>MIN(S14:S17)</f>
        <v>45824</v>
      </c>
      <c r="C20" s="21" t="str">
        <f>IF(B20="","",CHOOSE(WEEKDAY(B20,1),"日","月","火","水","木","金","土"))</f>
        <v>月</v>
      </c>
      <c r="D20" s="37"/>
      <c r="E20" s="38"/>
      <c r="F20" s="38"/>
      <c r="G20" s="38"/>
      <c r="H20" s="38"/>
      <c r="I20" s="38"/>
      <c r="J20" s="39"/>
      <c r="K20" s="15"/>
      <c r="L20" s="18"/>
      <c r="M20" s="21"/>
      <c r="N20" s="15"/>
      <c r="O20" s="54">
        <v>45984</v>
      </c>
      <c r="P20" s="55" t="s">
        <v>13</v>
      </c>
      <c r="R20" s="3">
        <f t="shared" si="7"/>
        <v>45826</v>
      </c>
      <c r="S20" s="3">
        <f t="shared" si="4"/>
        <v>45821</v>
      </c>
      <c r="T20" s="4" t="str">
        <f t="shared" si="5"/>
        <v>金</v>
      </c>
      <c r="U20" s="1" t="str">
        <f t="shared" si="1"/>
        <v/>
      </c>
      <c r="V20" s="2" t="str">
        <f>IF(ISERROR(VLOOKUP(S20,レシート!$O:$P,1,0)),"",VLOOKUP(S20,レシート!$O:$P,1,0))</f>
        <v/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7"/>
      <c r="AP20" s="7"/>
    </row>
    <row r="21" spans="1:42" ht="40.049999999999997" customHeight="1" x14ac:dyDescent="0.2">
      <c r="B21" s="45">
        <f>B20+1</f>
        <v>45825</v>
      </c>
      <c r="C21" s="21" t="str">
        <f t="shared" ref="C21:C35" si="8">IF(B21="","",CHOOSE(WEEKDAY(B21,1),"日","月","火","水","木","金","土"))</f>
        <v>火</v>
      </c>
      <c r="D21" s="31"/>
      <c r="E21" s="32"/>
      <c r="F21" s="32"/>
      <c r="G21" s="32"/>
      <c r="H21" s="32"/>
      <c r="I21" s="32"/>
      <c r="J21" s="33"/>
      <c r="K21" s="15"/>
      <c r="L21" s="18"/>
      <c r="M21" s="21"/>
      <c r="N21" s="15"/>
      <c r="O21" s="56">
        <v>45985</v>
      </c>
      <c r="P21" s="55" t="s">
        <v>7</v>
      </c>
      <c r="R21" s="3">
        <f t="shared" si="7"/>
        <v>45827</v>
      </c>
      <c r="S21" s="3">
        <f t="shared" si="4"/>
        <v>45820</v>
      </c>
      <c r="T21" s="4" t="str">
        <f t="shared" si="5"/>
        <v>木</v>
      </c>
      <c r="U21" s="1" t="str">
        <f t="shared" si="1"/>
        <v/>
      </c>
      <c r="V21" s="2" t="str">
        <f>IF(ISERROR(VLOOKUP(S21,レシート!$O:$P,1,0)),"",VLOOKUP(S21,レシート!$O:$P,1,0))</f>
        <v/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7"/>
      <c r="AP21" s="7"/>
    </row>
    <row r="22" spans="1:42" ht="40.049999999999997" customHeight="1" x14ac:dyDescent="0.2">
      <c r="B22" s="45">
        <f t="shared" ref="B22:B31" si="9">B21+1</f>
        <v>45826</v>
      </c>
      <c r="C22" s="21" t="str">
        <f t="shared" si="8"/>
        <v>水</v>
      </c>
      <c r="D22" s="31"/>
      <c r="E22" s="32"/>
      <c r="F22" s="32"/>
      <c r="G22" s="32"/>
      <c r="H22" s="32"/>
      <c r="I22" s="32"/>
      <c r="J22" s="33"/>
      <c r="L22" s="19"/>
      <c r="M22" s="21"/>
      <c r="O22" s="54"/>
      <c r="R22" s="3">
        <f t="shared" si="7"/>
        <v>45828</v>
      </c>
      <c r="S22" s="3">
        <f t="shared" si="4"/>
        <v>45819</v>
      </c>
      <c r="T22" s="4" t="str">
        <f t="shared" si="5"/>
        <v>水</v>
      </c>
      <c r="U22" s="1" t="str">
        <f t="shared" si="1"/>
        <v/>
      </c>
      <c r="V22" s="2" t="str">
        <f>IF(ISERROR(VLOOKUP(S22,レシート!$O:$P,1,0)),"",VLOOKUP(S22,レシート!$O:$P,1,0))</f>
        <v/>
      </c>
      <c r="AM22" s="11"/>
      <c r="AN22" s="11"/>
      <c r="AO22" s="7"/>
      <c r="AP22" s="7"/>
    </row>
    <row r="23" spans="1:42" ht="40.049999999999997" customHeight="1" x14ac:dyDescent="0.2">
      <c r="B23" s="45">
        <f t="shared" si="9"/>
        <v>45827</v>
      </c>
      <c r="C23" s="21" t="str">
        <f t="shared" si="8"/>
        <v>木</v>
      </c>
      <c r="D23" s="31"/>
      <c r="E23" s="32"/>
      <c r="F23" s="32"/>
      <c r="G23" s="32"/>
      <c r="H23" s="32"/>
      <c r="I23" s="32"/>
      <c r="J23" s="33"/>
      <c r="L23" s="19"/>
      <c r="M23" s="21"/>
      <c r="O23" s="54"/>
      <c r="R23" s="3">
        <f>R22+1</f>
        <v>45829</v>
      </c>
      <c r="S23" s="3">
        <f t="shared" si="4"/>
        <v>45818</v>
      </c>
      <c r="T23" s="4" t="str">
        <f t="shared" si="5"/>
        <v>火</v>
      </c>
      <c r="U23" s="1" t="str">
        <f t="shared" si="1"/>
        <v/>
      </c>
      <c r="V23" s="2" t="str">
        <f>IF(ISERROR(VLOOKUP(S23,レシート!$O:$P,1,0)),"",VLOOKUP(S23,レシート!$O:$P,1,0))</f>
        <v/>
      </c>
      <c r="AM23" s="11"/>
      <c r="AN23" s="11"/>
      <c r="AO23" s="7"/>
      <c r="AP23" s="7"/>
    </row>
    <row r="24" spans="1:42" ht="40.049999999999997" customHeight="1" x14ac:dyDescent="0.2">
      <c r="B24" s="45">
        <f t="shared" si="9"/>
        <v>45828</v>
      </c>
      <c r="C24" s="21" t="str">
        <f t="shared" si="8"/>
        <v>金</v>
      </c>
      <c r="D24" s="31"/>
      <c r="E24" s="32"/>
      <c r="F24" s="32"/>
      <c r="G24" s="32"/>
      <c r="H24" s="32"/>
      <c r="I24" s="32"/>
      <c r="J24" s="33"/>
      <c r="L24" s="19"/>
      <c r="M24" s="21"/>
      <c r="O24" s="54"/>
      <c r="R24" s="3">
        <f t="shared" ref="R24:R32" si="10">R23+1</f>
        <v>45830</v>
      </c>
      <c r="S24" s="3">
        <f t="shared" si="4"/>
        <v>45817</v>
      </c>
      <c r="T24" s="4" t="str">
        <f t="shared" si="5"/>
        <v>月</v>
      </c>
      <c r="U24" s="1" t="str">
        <f t="shared" si="1"/>
        <v/>
      </c>
      <c r="V24" s="2" t="str">
        <f>IF(ISERROR(VLOOKUP(S24,レシート!$O:$P,1,0)),"",VLOOKUP(S24,レシート!$O:$P,1,0))</f>
        <v/>
      </c>
      <c r="AK24" s="9"/>
      <c r="AL24" s="9"/>
      <c r="AO24" s="7"/>
      <c r="AP24" s="7"/>
    </row>
    <row r="25" spans="1:42" ht="40.049999999999997" customHeight="1" x14ac:dyDescent="0.2">
      <c r="B25" s="45">
        <f t="shared" si="9"/>
        <v>45829</v>
      </c>
      <c r="C25" s="21" t="str">
        <f t="shared" si="8"/>
        <v>土</v>
      </c>
      <c r="D25" s="31"/>
      <c r="E25" s="32"/>
      <c r="F25" s="32"/>
      <c r="G25" s="32"/>
      <c r="H25" s="32"/>
      <c r="I25" s="32"/>
      <c r="J25" s="33"/>
      <c r="L25" s="19"/>
      <c r="M25" s="21"/>
      <c r="O25" s="54"/>
      <c r="R25" s="3">
        <f t="shared" si="10"/>
        <v>45831</v>
      </c>
      <c r="S25" s="3">
        <f t="shared" si="4"/>
        <v>45816</v>
      </c>
      <c r="T25" s="4" t="str">
        <f t="shared" si="5"/>
        <v>日</v>
      </c>
      <c r="U25" s="1" t="str">
        <f t="shared" si="1"/>
        <v>休日</v>
      </c>
      <c r="V25" s="2" t="str">
        <f>IF(ISERROR(VLOOKUP(S25,レシート!$O:$P,1,0)),"",VLOOKUP(S25,レシート!$O:$P,1,0))</f>
        <v/>
      </c>
      <c r="AK25" s="9"/>
      <c r="AL25" s="9"/>
      <c r="AO25" s="7"/>
      <c r="AP25" s="7"/>
    </row>
    <row r="26" spans="1:42" ht="40.049999999999997" customHeight="1" x14ac:dyDescent="0.2">
      <c r="B26" s="45">
        <f t="shared" si="9"/>
        <v>45830</v>
      </c>
      <c r="C26" s="21" t="str">
        <f t="shared" si="8"/>
        <v>日</v>
      </c>
      <c r="D26" s="31"/>
      <c r="E26" s="32"/>
      <c r="F26" s="32"/>
      <c r="G26" s="32"/>
      <c r="H26" s="32"/>
      <c r="I26" s="32"/>
      <c r="J26" s="33"/>
      <c r="L26" s="19"/>
      <c r="M26" s="21"/>
      <c r="O26" s="54"/>
      <c r="R26" s="3">
        <f t="shared" si="10"/>
        <v>45832</v>
      </c>
      <c r="S26" s="3">
        <f t="shared" si="4"/>
        <v>45815</v>
      </c>
      <c r="T26" s="4" t="str">
        <f t="shared" si="5"/>
        <v>土</v>
      </c>
      <c r="U26" s="1" t="str">
        <f t="shared" si="1"/>
        <v/>
      </c>
      <c r="V26" s="2" t="str">
        <f>IF(ISERROR(VLOOKUP(S26,レシート!$O:$P,1,0)),"",VLOOKUP(S26,レシート!$O:$P,1,0))</f>
        <v/>
      </c>
      <c r="AK26" s="9"/>
      <c r="AL26" s="9"/>
      <c r="AO26" s="7"/>
      <c r="AP26" s="7"/>
    </row>
    <row r="27" spans="1:42" ht="40.049999999999997" customHeight="1" x14ac:dyDescent="0.2">
      <c r="B27" s="45">
        <f t="shared" si="9"/>
        <v>45831</v>
      </c>
      <c r="C27" s="21" t="str">
        <f t="shared" si="8"/>
        <v>月</v>
      </c>
      <c r="D27" s="31"/>
      <c r="E27" s="32"/>
      <c r="F27" s="32"/>
      <c r="G27" s="32"/>
      <c r="H27" s="32"/>
      <c r="I27" s="32"/>
      <c r="J27" s="33"/>
      <c r="L27" s="19"/>
      <c r="M27" s="21"/>
      <c r="O27" s="54">
        <v>46023</v>
      </c>
      <c r="P27" s="55" t="s">
        <v>0</v>
      </c>
      <c r="R27" s="3">
        <f t="shared" si="10"/>
        <v>45833</v>
      </c>
      <c r="S27" s="3">
        <f t="shared" si="4"/>
        <v>45814</v>
      </c>
      <c r="T27" s="4" t="str">
        <f t="shared" si="5"/>
        <v>金</v>
      </c>
      <c r="U27" s="1" t="str">
        <f t="shared" si="1"/>
        <v/>
      </c>
      <c r="V27" s="2" t="str">
        <f>IF(ISERROR(VLOOKUP(S27,レシート!$O:$P,1,0)),"",VLOOKUP(S27,レシート!$O:$P,1,0))</f>
        <v/>
      </c>
      <c r="AK27" s="9"/>
      <c r="AL27" s="9"/>
      <c r="AO27" s="7"/>
      <c r="AP27" s="7"/>
    </row>
    <row r="28" spans="1:42" ht="40.049999999999997" customHeight="1" x14ac:dyDescent="0.2">
      <c r="B28" s="45">
        <f t="shared" si="9"/>
        <v>45832</v>
      </c>
      <c r="C28" s="21" t="str">
        <f t="shared" si="8"/>
        <v>火</v>
      </c>
      <c r="D28" s="31"/>
      <c r="E28" s="32"/>
      <c r="F28" s="32"/>
      <c r="G28" s="32"/>
      <c r="H28" s="32"/>
      <c r="I28" s="32"/>
      <c r="J28" s="33"/>
      <c r="L28" s="19"/>
      <c r="M28" s="21"/>
      <c r="O28" s="54">
        <v>46034</v>
      </c>
      <c r="P28" s="55" t="s">
        <v>1</v>
      </c>
      <c r="R28" s="3">
        <f t="shared" si="10"/>
        <v>45834</v>
      </c>
      <c r="S28" s="3">
        <f t="shared" si="4"/>
        <v>45813</v>
      </c>
      <c r="T28" s="4" t="str">
        <f t="shared" si="5"/>
        <v>木</v>
      </c>
      <c r="U28" s="1" t="str">
        <f t="shared" si="1"/>
        <v/>
      </c>
      <c r="V28" s="2" t="str">
        <f>IF(ISERROR(VLOOKUP(S28,レシート!$O:$P,1,0)),"",VLOOKUP(S28,レシート!$O:$P,1,0))</f>
        <v/>
      </c>
      <c r="AK28" s="9"/>
      <c r="AL28" s="9"/>
      <c r="AO28" s="7"/>
      <c r="AP28" s="7"/>
    </row>
    <row r="29" spans="1:42" ht="40.049999999999997" customHeight="1" x14ac:dyDescent="0.2">
      <c r="B29" s="45">
        <f t="shared" si="9"/>
        <v>45833</v>
      </c>
      <c r="C29" s="21" t="str">
        <f t="shared" si="8"/>
        <v>水</v>
      </c>
      <c r="D29" s="31"/>
      <c r="E29" s="32"/>
      <c r="F29" s="32"/>
      <c r="G29" s="32"/>
      <c r="H29" s="32"/>
      <c r="I29" s="32"/>
      <c r="J29" s="33"/>
      <c r="L29" s="19"/>
      <c r="M29" s="21"/>
      <c r="O29" s="54">
        <v>46064</v>
      </c>
      <c r="P29" s="55" t="s">
        <v>2</v>
      </c>
      <c r="R29" s="3">
        <f t="shared" si="10"/>
        <v>45835</v>
      </c>
      <c r="S29" s="3">
        <f t="shared" si="4"/>
        <v>45812</v>
      </c>
      <c r="T29" s="4" t="str">
        <f t="shared" si="5"/>
        <v>水</v>
      </c>
      <c r="U29" s="1" t="str">
        <f t="shared" si="1"/>
        <v/>
      </c>
      <c r="V29" s="2" t="str">
        <f>IF(ISERROR(VLOOKUP(S29,レシート!$O:$P,1,0)),"",VLOOKUP(S29,レシート!$O:$P,1,0))</f>
        <v/>
      </c>
      <c r="AK29" s="9"/>
      <c r="AL29" s="9"/>
      <c r="AO29" s="7"/>
      <c r="AP29" s="7"/>
    </row>
    <row r="30" spans="1:42" ht="40.049999999999997" customHeight="1" x14ac:dyDescent="0.2">
      <c r="B30" s="45">
        <f t="shared" si="9"/>
        <v>45834</v>
      </c>
      <c r="C30" s="21" t="str">
        <f t="shared" si="8"/>
        <v>木</v>
      </c>
      <c r="D30" s="31"/>
      <c r="E30" s="32"/>
      <c r="F30" s="32"/>
      <c r="G30" s="32"/>
      <c r="H30" s="32"/>
      <c r="I30" s="32"/>
      <c r="J30" s="33"/>
      <c r="L30" s="19"/>
      <c r="M30" s="21"/>
      <c r="O30" s="54">
        <v>46076</v>
      </c>
      <c r="P30" s="55" t="s">
        <v>14</v>
      </c>
      <c r="R30" s="3">
        <f t="shared" si="10"/>
        <v>45836</v>
      </c>
      <c r="S30" s="3">
        <f t="shared" si="4"/>
        <v>45811</v>
      </c>
      <c r="T30" s="4" t="str">
        <f t="shared" si="5"/>
        <v>火</v>
      </c>
      <c r="U30" s="1" t="str">
        <f t="shared" si="1"/>
        <v/>
      </c>
      <c r="V30" s="2" t="str">
        <f>IF(ISERROR(VLOOKUP(S30,レシート!$O:$P,1,0)),"",VLOOKUP(S30,レシート!$O:$P,1,0))</f>
        <v/>
      </c>
      <c r="AK30" s="9"/>
      <c r="AL30" s="9"/>
      <c r="AO30" s="7"/>
      <c r="AP30" s="7"/>
    </row>
    <row r="31" spans="1:42" ht="40.049999999999997" customHeight="1" x14ac:dyDescent="0.2">
      <c r="B31" s="45">
        <f t="shared" si="9"/>
        <v>45835</v>
      </c>
      <c r="C31" s="21" t="str">
        <f t="shared" si="8"/>
        <v>金</v>
      </c>
      <c r="D31" s="31"/>
      <c r="E31" s="32"/>
      <c r="F31" s="32"/>
      <c r="G31" s="32"/>
      <c r="H31" s="32"/>
      <c r="I31" s="32"/>
      <c r="J31" s="33"/>
      <c r="L31" s="19"/>
      <c r="M31" s="21"/>
      <c r="O31" s="54">
        <v>46101</v>
      </c>
      <c r="P31" s="55" t="s">
        <v>3</v>
      </c>
      <c r="R31" s="3">
        <f t="shared" si="10"/>
        <v>45837</v>
      </c>
      <c r="S31" s="3">
        <f t="shared" si="4"/>
        <v>45810</v>
      </c>
      <c r="T31" s="4" t="str">
        <f t="shared" si="5"/>
        <v>月</v>
      </c>
      <c r="U31" s="1" t="str">
        <f t="shared" si="1"/>
        <v/>
      </c>
      <c r="V31" s="2" t="str">
        <f>IF(ISERROR(VLOOKUP(S31,レシート!$O:$P,1,0)),"",VLOOKUP(S31,レシート!$O:$P,1,0))</f>
        <v/>
      </c>
      <c r="AK31" s="9"/>
      <c r="AL31" s="9"/>
      <c r="AO31" s="7"/>
      <c r="AP31" s="7"/>
    </row>
    <row r="32" spans="1:42" ht="40.049999999999997" customHeight="1" x14ac:dyDescent="0.2">
      <c r="B32" s="45">
        <f>IF(MONTH(B31+1)=$F$1,B31+1,"")</f>
        <v>45836</v>
      </c>
      <c r="C32" s="21" t="str">
        <f t="shared" si="8"/>
        <v>土</v>
      </c>
      <c r="D32" s="31"/>
      <c r="E32" s="32"/>
      <c r="F32" s="32"/>
      <c r="G32" s="32"/>
      <c r="H32" s="32"/>
      <c r="I32" s="32"/>
      <c r="J32" s="33"/>
      <c r="L32" s="19"/>
      <c r="M32" s="21"/>
      <c r="O32" s="54">
        <v>46141</v>
      </c>
      <c r="P32" s="55" t="s">
        <v>4</v>
      </c>
      <c r="R32" s="3">
        <f t="shared" si="10"/>
        <v>45838</v>
      </c>
      <c r="S32" s="3">
        <f t="shared" si="4"/>
        <v>45809</v>
      </c>
      <c r="T32" s="4" t="str">
        <f t="shared" si="5"/>
        <v>日</v>
      </c>
      <c r="U32" s="1" t="str">
        <f t="shared" si="1"/>
        <v>休日</v>
      </c>
      <c r="V32" s="2" t="str">
        <f>IF(ISERROR(VLOOKUP(S32,レシート!$O:$P,1,0)),"",VLOOKUP(S32,レシート!$O:$P,1,0))</f>
        <v/>
      </c>
      <c r="AK32" s="9"/>
      <c r="AL32" s="9"/>
      <c r="AO32" s="7"/>
      <c r="AP32" s="7"/>
    </row>
    <row r="33" spans="2:42" ht="40.049999999999997" customHeight="1" x14ac:dyDescent="0.2">
      <c r="B33" s="45">
        <f>IF(MONTH(B32+1)=$F$1,B32+1,"")</f>
        <v>45837</v>
      </c>
      <c r="C33" s="21" t="str">
        <f t="shared" si="8"/>
        <v>日</v>
      </c>
      <c r="D33" s="31"/>
      <c r="E33" s="32"/>
      <c r="F33" s="32"/>
      <c r="G33" s="32"/>
      <c r="H33" s="32"/>
      <c r="I33" s="32"/>
      <c r="J33" s="33"/>
      <c r="L33" s="19"/>
      <c r="M33" s="21"/>
      <c r="O33" s="54">
        <v>46145</v>
      </c>
      <c r="P33" s="55" t="s">
        <v>5</v>
      </c>
      <c r="R33" s="3">
        <f>R32+1</f>
        <v>45839</v>
      </c>
      <c r="S33" s="3" t="str">
        <f t="shared" si="4"/>
        <v/>
      </c>
      <c r="T33" s="4" t="str">
        <f t="shared" si="5"/>
        <v/>
      </c>
      <c r="U33" s="1" t="str">
        <f t="shared" si="1"/>
        <v/>
      </c>
      <c r="V33" s="2" t="str">
        <f>IF(ISERROR(VLOOKUP(S33,レシート!$O:$P,1,0)),"",VLOOKUP(S33,レシート!$O:$P,1,0))</f>
        <v/>
      </c>
      <c r="X33" s="12"/>
      <c r="AK33" s="9"/>
      <c r="AL33" s="9"/>
      <c r="AO33" s="7"/>
      <c r="AP33" s="7"/>
    </row>
    <row r="34" spans="2:42" ht="40.049999999999997" customHeight="1" x14ac:dyDescent="0.2">
      <c r="B34" s="45">
        <f>IF(MONTH(B33+1)=$F$1,B33+1,"")</f>
        <v>45838</v>
      </c>
      <c r="C34" s="21" t="str">
        <f t="shared" si="8"/>
        <v>月</v>
      </c>
      <c r="D34" s="31"/>
      <c r="E34" s="32"/>
      <c r="F34" s="32"/>
      <c r="G34" s="32"/>
      <c r="H34" s="32"/>
      <c r="I34" s="32"/>
      <c r="J34" s="33"/>
      <c r="L34" s="19"/>
      <c r="M34" s="21"/>
      <c r="O34" s="54">
        <v>46146</v>
      </c>
      <c r="P34" s="55" t="s">
        <v>6</v>
      </c>
      <c r="R34" s="8"/>
      <c r="S34" s="8"/>
      <c r="T34" s="6"/>
      <c r="V34" s="5"/>
      <c r="AK34" s="9"/>
      <c r="AL34" s="9"/>
      <c r="AO34" s="7"/>
      <c r="AP34" s="7"/>
    </row>
    <row r="35" spans="2:42" ht="40.049999999999997" customHeight="1" x14ac:dyDescent="0.2">
      <c r="B35" s="46" t="str">
        <f>IF(MONTH(B34+1)=$F$1,B34+1,"")</f>
        <v/>
      </c>
      <c r="C35" s="21" t="str">
        <f t="shared" si="8"/>
        <v/>
      </c>
      <c r="D35" s="34"/>
      <c r="E35" s="35"/>
      <c r="F35" s="35"/>
      <c r="G35" s="35"/>
      <c r="H35" s="35"/>
      <c r="I35" s="35"/>
      <c r="J35" s="36"/>
      <c r="M35" s="9"/>
      <c r="O35" s="54">
        <v>46147</v>
      </c>
      <c r="P35" s="55" t="s">
        <v>8</v>
      </c>
      <c r="R35" s="8"/>
      <c r="S35" s="8"/>
      <c r="T35" s="6"/>
      <c r="V35" s="5"/>
      <c r="AK35" s="9"/>
      <c r="AL35" s="9"/>
      <c r="AO35" s="7"/>
      <c r="AP35" s="7"/>
    </row>
    <row r="36" spans="2:42" ht="40.049999999999997" customHeight="1" x14ac:dyDescent="0.2">
      <c r="B36" s="25"/>
      <c r="D36" s="41"/>
      <c r="E36" s="41">
        <f>E1</f>
        <v>2025</v>
      </c>
      <c r="F36" s="40">
        <f>F1</f>
        <v>6</v>
      </c>
      <c r="G36" s="59" t="str">
        <f>G1</f>
        <v>支出記録</v>
      </c>
      <c r="H36" s="59"/>
      <c r="I36" s="59"/>
      <c r="J36" s="24"/>
      <c r="M36" s="9"/>
      <c r="O36" s="54">
        <v>46148</v>
      </c>
      <c r="P36" s="55" t="s">
        <v>7</v>
      </c>
      <c r="R36" s="8"/>
      <c r="S36" s="8"/>
      <c r="T36" s="6"/>
      <c r="V36" s="5"/>
      <c r="AK36" s="9"/>
      <c r="AL36" s="9"/>
      <c r="AO36" s="7"/>
      <c r="AP36" s="7"/>
    </row>
    <row r="37" spans="2:42" ht="40.049999999999997" customHeight="1" x14ac:dyDescent="0.2">
      <c r="B37" s="17" t="s">
        <v>17</v>
      </c>
      <c r="C37" s="21" t="s">
        <v>18</v>
      </c>
      <c r="D37" s="61" t="str">
        <f>D2</f>
        <v>レシート・領収書</v>
      </c>
      <c r="E37" s="62"/>
      <c r="F37" s="62"/>
      <c r="G37" s="62"/>
      <c r="H37" s="62"/>
      <c r="I37" s="62"/>
      <c r="J37" s="63"/>
      <c r="O37" s="54">
        <v>46223</v>
      </c>
      <c r="P37" s="55" t="s">
        <v>9</v>
      </c>
      <c r="R37" s="8"/>
      <c r="S37" s="8"/>
      <c r="T37" s="6"/>
      <c r="V37" s="5"/>
      <c r="AK37" s="9"/>
      <c r="AL37" s="9"/>
      <c r="AO37" s="7"/>
      <c r="AP37" s="7"/>
    </row>
    <row r="38" spans="2:42" ht="40.049999999999997" customHeight="1" x14ac:dyDescent="0.2">
      <c r="B38" s="47">
        <f t="shared" ref="B38:B53" si="11">IFERROR(DAY(S18),"")</f>
        <v>15</v>
      </c>
      <c r="C38" s="17" t="str">
        <f t="shared" ref="C38:C53" si="12">T18</f>
        <v>日</v>
      </c>
      <c r="D38" s="43" t="str">
        <f t="shared" ref="D38:D53" si="13">IF(B38="","",IF(OR(COUNTIF($L$3:$M$70,B38),COUNTIF($L$3:$M$70,C38)),IFERROR(VLOOKUP(B38,$L$3:$M$70,2,0),VLOOKUP(C38,$L$3:$M$70,2,0)),U18))</f>
        <v>休日</v>
      </c>
      <c r="E38" s="42"/>
      <c r="F38" s="57"/>
      <c r="G38" s="57"/>
      <c r="H38" s="57"/>
      <c r="I38" s="57"/>
      <c r="J38" s="28"/>
      <c r="O38" s="54">
        <v>46245</v>
      </c>
      <c r="P38" s="55" t="s">
        <v>19</v>
      </c>
      <c r="AK38" s="9"/>
      <c r="AL38" s="9"/>
      <c r="AO38" s="7"/>
      <c r="AP38" s="7"/>
    </row>
    <row r="39" spans="2:42" ht="40.049999999999997" customHeight="1" x14ac:dyDescent="0.2">
      <c r="B39" s="47">
        <f t="shared" si="11"/>
        <v>14</v>
      </c>
      <c r="C39" s="17" t="str">
        <f t="shared" si="12"/>
        <v>土</v>
      </c>
      <c r="D39" s="43" t="str">
        <f t="shared" si="13"/>
        <v/>
      </c>
      <c r="E39" s="42"/>
      <c r="F39" s="57"/>
      <c r="G39" s="58"/>
      <c r="H39" s="58"/>
      <c r="I39" s="58"/>
      <c r="J39" s="29"/>
      <c r="O39" s="54">
        <v>46286</v>
      </c>
      <c r="P39" s="55" t="s">
        <v>10</v>
      </c>
      <c r="AK39" s="9"/>
      <c r="AL39" s="9"/>
      <c r="AO39" s="7"/>
      <c r="AP39" s="7"/>
    </row>
    <row r="40" spans="2:42" ht="40.049999999999997" customHeight="1" x14ac:dyDescent="0.2">
      <c r="B40" s="47">
        <f t="shared" si="11"/>
        <v>13</v>
      </c>
      <c r="C40" s="17" t="str">
        <f t="shared" si="12"/>
        <v>金</v>
      </c>
      <c r="D40" s="43" t="str">
        <f t="shared" si="13"/>
        <v/>
      </c>
      <c r="E40" s="42"/>
      <c r="F40" s="57"/>
      <c r="G40" s="58"/>
      <c r="H40" s="58"/>
      <c r="I40" s="58"/>
      <c r="J40" s="29"/>
      <c r="O40" s="54">
        <v>46288</v>
      </c>
      <c r="P40" s="55" t="s">
        <v>11</v>
      </c>
      <c r="AK40" s="9"/>
      <c r="AL40" s="9"/>
      <c r="AO40" s="7"/>
      <c r="AP40" s="7"/>
    </row>
    <row r="41" spans="2:42" ht="40.049999999999997" customHeight="1" x14ac:dyDescent="0.2">
      <c r="B41" s="47">
        <f t="shared" si="11"/>
        <v>12</v>
      </c>
      <c r="C41" s="17" t="str">
        <f t="shared" si="12"/>
        <v>木</v>
      </c>
      <c r="D41" s="43" t="str">
        <f t="shared" si="13"/>
        <v/>
      </c>
      <c r="E41" s="42"/>
      <c r="F41" s="57"/>
      <c r="G41" s="58"/>
      <c r="H41" s="58"/>
      <c r="I41" s="58"/>
      <c r="J41" s="29"/>
      <c r="O41" s="54">
        <v>46307</v>
      </c>
      <c r="P41" s="55" t="s">
        <v>27</v>
      </c>
      <c r="AK41" s="9"/>
      <c r="AL41" s="9"/>
      <c r="AO41" s="7"/>
      <c r="AP41" s="7"/>
    </row>
    <row r="42" spans="2:42" ht="40.049999999999997" customHeight="1" x14ac:dyDescent="0.2">
      <c r="B42" s="47">
        <f t="shared" si="11"/>
        <v>11</v>
      </c>
      <c r="C42" s="17" t="str">
        <f t="shared" si="12"/>
        <v>水</v>
      </c>
      <c r="D42" s="43" t="str">
        <f t="shared" si="13"/>
        <v/>
      </c>
      <c r="E42" s="42"/>
      <c r="F42" s="57"/>
      <c r="G42" s="58"/>
      <c r="H42" s="58"/>
      <c r="I42" s="58"/>
      <c r="J42" s="29"/>
      <c r="O42" s="54">
        <v>46329</v>
      </c>
      <c r="P42" s="55" t="s">
        <v>12</v>
      </c>
      <c r="AK42" s="9"/>
      <c r="AL42" s="9"/>
      <c r="AO42" s="7"/>
      <c r="AP42" s="7"/>
    </row>
    <row r="43" spans="2:42" ht="40.049999999999997" customHeight="1" x14ac:dyDescent="0.2">
      <c r="B43" s="47">
        <f t="shared" si="11"/>
        <v>10</v>
      </c>
      <c r="C43" s="17" t="str">
        <f t="shared" si="12"/>
        <v>火</v>
      </c>
      <c r="D43" s="43" t="str">
        <f t="shared" si="13"/>
        <v/>
      </c>
      <c r="E43" s="42"/>
      <c r="F43" s="57"/>
      <c r="G43" s="58"/>
      <c r="H43" s="58"/>
      <c r="I43" s="58"/>
      <c r="J43" s="29"/>
      <c r="O43" s="54">
        <v>46349</v>
      </c>
      <c r="P43" s="55" t="s">
        <v>13</v>
      </c>
      <c r="AK43" s="9"/>
      <c r="AL43" s="9"/>
      <c r="AO43" s="7"/>
      <c r="AP43" s="7"/>
    </row>
    <row r="44" spans="2:42" ht="40.049999999999997" customHeight="1" x14ac:dyDescent="0.2">
      <c r="B44" s="47">
        <f t="shared" si="11"/>
        <v>9</v>
      </c>
      <c r="C44" s="17" t="str">
        <f t="shared" si="12"/>
        <v>月</v>
      </c>
      <c r="D44" s="43" t="str">
        <f t="shared" si="13"/>
        <v/>
      </c>
      <c r="E44" s="42"/>
      <c r="F44" s="57"/>
      <c r="G44" s="58"/>
      <c r="H44" s="58"/>
      <c r="I44" s="58"/>
      <c r="J44" s="29"/>
      <c r="O44" s="54"/>
      <c r="AK44" s="9"/>
      <c r="AL44" s="9"/>
      <c r="AO44" s="7"/>
      <c r="AP44" s="7"/>
    </row>
    <row r="45" spans="2:42" ht="40.049999999999997" customHeight="1" x14ac:dyDescent="0.2">
      <c r="B45" s="47">
        <f t="shared" si="11"/>
        <v>8</v>
      </c>
      <c r="C45" s="17" t="str">
        <f t="shared" si="12"/>
        <v>日</v>
      </c>
      <c r="D45" s="43" t="str">
        <f t="shared" si="13"/>
        <v>休日</v>
      </c>
      <c r="E45" s="42"/>
      <c r="F45" s="58"/>
      <c r="G45" s="58"/>
      <c r="H45" s="58"/>
      <c r="I45" s="58"/>
      <c r="J45" s="29"/>
      <c r="O45" s="54"/>
      <c r="AK45" s="9"/>
      <c r="AL45" s="9"/>
      <c r="AO45" s="7"/>
      <c r="AP45" s="7"/>
    </row>
    <row r="46" spans="2:42" ht="40.049999999999997" customHeight="1" x14ac:dyDescent="0.2">
      <c r="B46" s="47">
        <f t="shared" si="11"/>
        <v>7</v>
      </c>
      <c r="C46" s="17" t="str">
        <f t="shared" si="12"/>
        <v>土</v>
      </c>
      <c r="D46" s="43" t="str">
        <f t="shared" si="13"/>
        <v/>
      </c>
      <c r="E46" s="42"/>
      <c r="F46" s="57"/>
      <c r="G46" s="58"/>
      <c r="H46" s="58"/>
      <c r="I46" s="58"/>
      <c r="J46" s="29"/>
      <c r="O46" s="54"/>
      <c r="AK46" s="9"/>
      <c r="AL46" s="9"/>
      <c r="AO46" s="7"/>
      <c r="AP46" s="7"/>
    </row>
    <row r="47" spans="2:42" ht="40.049999999999997" customHeight="1" x14ac:dyDescent="0.2">
      <c r="B47" s="47">
        <f t="shared" si="11"/>
        <v>6</v>
      </c>
      <c r="C47" s="17" t="str">
        <f t="shared" si="12"/>
        <v>金</v>
      </c>
      <c r="D47" s="43" t="str">
        <f t="shared" si="13"/>
        <v/>
      </c>
      <c r="E47" s="42"/>
      <c r="F47" s="57"/>
      <c r="G47" s="58"/>
      <c r="H47" s="58"/>
      <c r="I47" s="58"/>
      <c r="J47" s="29"/>
      <c r="O47" s="54"/>
      <c r="AK47" s="9"/>
      <c r="AL47" s="9"/>
      <c r="AO47" s="7"/>
      <c r="AP47" s="7"/>
    </row>
    <row r="48" spans="2:42" ht="40.049999999999997" customHeight="1" x14ac:dyDescent="0.2">
      <c r="B48" s="47">
        <f t="shared" si="11"/>
        <v>5</v>
      </c>
      <c r="C48" s="17" t="str">
        <f t="shared" si="12"/>
        <v>木</v>
      </c>
      <c r="D48" s="43" t="str">
        <f t="shared" si="13"/>
        <v/>
      </c>
      <c r="E48" s="42"/>
      <c r="F48" s="57"/>
      <c r="G48" s="57"/>
      <c r="H48" s="57"/>
      <c r="I48" s="57"/>
      <c r="J48" s="30"/>
      <c r="O48" s="54"/>
      <c r="AK48" s="9"/>
      <c r="AL48" s="9"/>
      <c r="AO48" s="7"/>
      <c r="AP48" s="7"/>
    </row>
    <row r="49" spans="1:42" ht="40.049999999999997" customHeight="1" x14ac:dyDescent="0.2">
      <c r="B49" s="47">
        <f t="shared" si="11"/>
        <v>4</v>
      </c>
      <c r="C49" s="17" t="str">
        <f t="shared" si="12"/>
        <v>水</v>
      </c>
      <c r="D49" s="43" t="str">
        <f t="shared" si="13"/>
        <v/>
      </c>
      <c r="E49" s="42"/>
      <c r="F49" s="57"/>
      <c r="G49" s="57"/>
      <c r="H49" s="57"/>
      <c r="I49" s="57"/>
      <c r="J49" s="29"/>
      <c r="O49" s="54">
        <v>46388</v>
      </c>
      <c r="P49" s="55" t="s">
        <v>0</v>
      </c>
      <c r="AK49" s="9"/>
      <c r="AL49" s="9"/>
      <c r="AO49" s="7"/>
      <c r="AP49" s="7"/>
    </row>
    <row r="50" spans="1:42" ht="40.049999999999997" customHeight="1" x14ac:dyDescent="0.2">
      <c r="B50" s="47">
        <f t="shared" si="11"/>
        <v>3</v>
      </c>
      <c r="C50" s="17" t="str">
        <f t="shared" si="12"/>
        <v>火</v>
      </c>
      <c r="D50" s="43" t="str">
        <f t="shared" si="13"/>
        <v/>
      </c>
      <c r="E50" s="42"/>
      <c r="F50" s="57"/>
      <c r="G50" s="57"/>
      <c r="H50" s="57"/>
      <c r="I50" s="57"/>
      <c r="J50" s="29"/>
      <c r="O50" s="54">
        <v>46398</v>
      </c>
      <c r="P50" s="55" t="s">
        <v>1</v>
      </c>
      <c r="AK50" s="9"/>
      <c r="AL50" s="9"/>
      <c r="AO50" s="7"/>
      <c r="AP50" s="7"/>
    </row>
    <row r="51" spans="1:42" ht="40.049999999999997" customHeight="1" x14ac:dyDescent="0.2">
      <c r="B51" s="47">
        <f t="shared" si="11"/>
        <v>2</v>
      </c>
      <c r="C51" s="17" t="str">
        <f t="shared" si="12"/>
        <v>月</v>
      </c>
      <c r="D51" s="43" t="str">
        <f t="shared" si="13"/>
        <v/>
      </c>
      <c r="E51" s="42"/>
      <c r="F51" s="58"/>
      <c r="G51" s="58"/>
      <c r="H51" s="58"/>
      <c r="I51" s="58"/>
      <c r="J51" s="29"/>
      <c r="O51" s="54">
        <v>46429</v>
      </c>
      <c r="P51" s="55" t="s">
        <v>2</v>
      </c>
      <c r="AK51" s="9"/>
      <c r="AL51" s="9"/>
      <c r="AO51" s="7"/>
      <c r="AP51" s="7"/>
    </row>
    <row r="52" spans="1:42" ht="40.049999999999997" customHeight="1" x14ac:dyDescent="0.2">
      <c r="B52" s="47">
        <f t="shared" si="11"/>
        <v>1</v>
      </c>
      <c r="C52" s="17" t="str">
        <f t="shared" si="12"/>
        <v>日</v>
      </c>
      <c r="D52" s="43" t="str">
        <f t="shared" si="13"/>
        <v>休日</v>
      </c>
      <c r="E52" s="42"/>
      <c r="F52" s="57"/>
      <c r="G52" s="58"/>
      <c r="H52" s="58"/>
      <c r="I52" s="58"/>
      <c r="J52" s="29"/>
      <c r="O52" s="54">
        <v>46441</v>
      </c>
      <c r="P52" s="55" t="s">
        <v>14</v>
      </c>
      <c r="AK52" s="9"/>
      <c r="AL52" s="9"/>
      <c r="AO52" s="7"/>
      <c r="AP52" s="7"/>
    </row>
    <row r="53" spans="1:42" ht="40.049999999999997" customHeight="1" x14ac:dyDescent="0.2">
      <c r="A53" s="22"/>
      <c r="B53" s="47" t="str">
        <f t="shared" si="11"/>
        <v/>
      </c>
      <c r="C53" s="17" t="str">
        <f t="shared" si="12"/>
        <v/>
      </c>
      <c r="D53" s="43" t="str">
        <f t="shared" si="13"/>
        <v/>
      </c>
      <c r="E53" s="42"/>
      <c r="F53" s="57"/>
      <c r="G53" s="58"/>
      <c r="H53" s="58"/>
      <c r="I53" s="58"/>
      <c r="J53" s="29"/>
      <c r="O53" s="54">
        <v>46467</v>
      </c>
      <c r="P53" s="55" t="s">
        <v>3</v>
      </c>
      <c r="AK53" s="9"/>
      <c r="AL53" s="9"/>
      <c r="AO53" s="7"/>
      <c r="AP53" s="7"/>
    </row>
    <row r="54" spans="1:42" ht="40.049999999999997" customHeight="1" x14ac:dyDescent="0.2">
      <c r="A54" s="22"/>
      <c r="B54" s="48"/>
      <c r="C54" s="44"/>
      <c r="D54" s="60" t="str">
        <f>D19</f>
        <v>メモ・備考・反省・合計</v>
      </c>
      <c r="E54" s="60"/>
      <c r="F54" s="60"/>
      <c r="G54" s="60"/>
      <c r="H54" s="60"/>
      <c r="I54" s="60"/>
      <c r="J54" s="60"/>
      <c r="O54" s="54">
        <v>46468</v>
      </c>
      <c r="P54" s="55" t="s">
        <v>7</v>
      </c>
      <c r="AK54" s="9"/>
      <c r="AL54" s="9"/>
      <c r="AO54" s="7"/>
      <c r="AP54" s="7"/>
    </row>
    <row r="55" spans="1:42" ht="40.049999999999997" customHeight="1" x14ac:dyDescent="0.2">
      <c r="B55" s="45">
        <f>DAY(MIN(S30:S33))</f>
        <v>1</v>
      </c>
      <c r="C55" s="21" t="str">
        <f>IF(B55="","",CHOOSE(WEEKDAY(B55,1),"日","月","火","水","木","金","土"))</f>
        <v>日</v>
      </c>
      <c r="D55" s="37"/>
      <c r="E55" s="38"/>
      <c r="F55" s="38"/>
      <c r="G55" s="38"/>
      <c r="H55" s="38"/>
      <c r="I55" s="38"/>
      <c r="J55" s="39"/>
      <c r="O55" s="54">
        <v>46506</v>
      </c>
      <c r="P55" s="55" t="s">
        <v>4</v>
      </c>
      <c r="AK55" s="9"/>
      <c r="AL55" s="9"/>
      <c r="AO55" s="7"/>
      <c r="AP55" s="7"/>
    </row>
    <row r="56" spans="1:42" ht="40.049999999999997" customHeight="1" x14ac:dyDescent="0.2">
      <c r="B56" s="45">
        <f>B55+1</f>
        <v>2</v>
      </c>
      <c r="C56" s="21" t="str">
        <f t="shared" ref="C56:C70" si="14">IF(B56="","",CHOOSE(WEEKDAY(B56,1),"日","月","火","水","木","金","土"))</f>
        <v>月</v>
      </c>
      <c r="D56" s="31"/>
      <c r="E56" s="32"/>
      <c r="F56" s="32"/>
      <c r="G56" s="32"/>
      <c r="H56" s="32"/>
      <c r="I56" s="32"/>
      <c r="J56" s="33"/>
      <c r="O56" s="54">
        <v>46510</v>
      </c>
      <c r="P56" s="55" t="s">
        <v>5</v>
      </c>
      <c r="AK56" s="9"/>
      <c r="AL56" s="9"/>
      <c r="AO56" s="7"/>
      <c r="AP56" s="7"/>
    </row>
    <row r="57" spans="1:42" ht="40.049999999999997" customHeight="1" x14ac:dyDescent="0.2">
      <c r="B57" s="45">
        <f t="shared" ref="B57:B66" si="15">B56+1</f>
        <v>3</v>
      </c>
      <c r="C57" s="21" t="str">
        <f t="shared" si="14"/>
        <v>火</v>
      </c>
      <c r="D57" s="31"/>
      <c r="E57" s="32"/>
      <c r="F57" s="32"/>
      <c r="G57" s="32"/>
      <c r="H57" s="32"/>
      <c r="I57" s="32"/>
      <c r="J57" s="33"/>
      <c r="O57" s="54">
        <v>46511</v>
      </c>
      <c r="P57" s="55" t="s">
        <v>6</v>
      </c>
      <c r="AK57" s="9"/>
      <c r="AL57" s="9"/>
      <c r="AO57" s="7"/>
      <c r="AP57" s="7"/>
    </row>
    <row r="58" spans="1:42" ht="40.049999999999997" customHeight="1" x14ac:dyDescent="0.2">
      <c r="B58" s="45">
        <f t="shared" si="15"/>
        <v>4</v>
      </c>
      <c r="C58" s="21" t="str">
        <f t="shared" si="14"/>
        <v>水</v>
      </c>
      <c r="D58" s="31"/>
      <c r="E58" s="32"/>
      <c r="F58" s="32"/>
      <c r="G58" s="32"/>
      <c r="H58" s="32"/>
      <c r="I58" s="32"/>
      <c r="J58" s="33"/>
      <c r="O58" s="54">
        <v>46512</v>
      </c>
      <c r="P58" s="55" t="s">
        <v>8</v>
      </c>
      <c r="AK58" s="9"/>
      <c r="AL58" s="9"/>
      <c r="AO58" s="7"/>
      <c r="AP58" s="7"/>
    </row>
    <row r="59" spans="1:42" ht="40.049999999999997" customHeight="1" x14ac:dyDescent="0.2">
      <c r="B59" s="45">
        <f t="shared" si="15"/>
        <v>5</v>
      </c>
      <c r="C59" s="21" t="str">
        <f t="shared" si="14"/>
        <v>木</v>
      </c>
      <c r="D59" s="31"/>
      <c r="E59" s="32"/>
      <c r="F59" s="32"/>
      <c r="G59" s="32"/>
      <c r="H59" s="32"/>
      <c r="I59" s="32"/>
      <c r="J59" s="33"/>
      <c r="O59" s="54">
        <v>46587</v>
      </c>
      <c r="P59" s="55" t="s">
        <v>9</v>
      </c>
      <c r="AK59" s="9"/>
      <c r="AL59" s="9"/>
      <c r="AO59" s="7"/>
      <c r="AP59" s="7"/>
    </row>
    <row r="60" spans="1:42" ht="40.049999999999997" customHeight="1" x14ac:dyDescent="0.2">
      <c r="B60" s="45">
        <f t="shared" si="15"/>
        <v>6</v>
      </c>
      <c r="C60" s="21" t="str">
        <f t="shared" si="14"/>
        <v>金</v>
      </c>
      <c r="D60" s="31"/>
      <c r="E60" s="32"/>
      <c r="F60" s="32"/>
      <c r="G60" s="32"/>
      <c r="H60" s="32"/>
      <c r="I60" s="32"/>
      <c r="J60" s="33"/>
      <c r="O60" s="54">
        <v>46610</v>
      </c>
      <c r="P60" s="55" t="s">
        <v>19</v>
      </c>
      <c r="AK60" s="9"/>
      <c r="AL60" s="9"/>
      <c r="AO60" s="7"/>
      <c r="AP60" s="7"/>
    </row>
    <row r="61" spans="1:42" ht="40.049999999999997" customHeight="1" x14ac:dyDescent="0.2">
      <c r="B61" s="45">
        <f t="shared" si="15"/>
        <v>7</v>
      </c>
      <c r="C61" s="21" t="str">
        <f t="shared" si="14"/>
        <v>土</v>
      </c>
      <c r="D61" s="31"/>
      <c r="E61" s="32"/>
      <c r="F61" s="32"/>
      <c r="G61" s="32"/>
      <c r="H61" s="32"/>
      <c r="I61" s="32"/>
      <c r="J61" s="33"/>
      <c r="O61" s="54">
        <v>46650</v>
      </c>
      <c r="P61" s="55" t="s">
        <v>10</v>
      </c>
      <c r="AK61" s="9"/>
      <c r="AL61" s="9"/>
      <c r="AO61" s="7"/>
      <c r="AP61" s="7"/>
    </row>
    <row r="62" spans="1:42" ht="40.049999999999997" customHeight="1" x14ac:dyDescent="0.2">
      <c r="B62" s="45">
        <f t="shared" si="15"/>
        <v>8</v>
      </c>
      <c r="C62" s="21" t="str">
        <f t="shared" si="14"/>
        <v>日</v>
      </c>
      <c r="D62" s="31"/>
      <c r="E62" s="32"/>
      <c r="F62" s="32"/>
      <c r="G62" s="32"/>
      <c r="H62" s="32"/>
      <c r="I62" s="32"/>
      <c r="J62" s="33"/>
      <c r="O62" s="54">
        <v>46653</v>
      </c>
      <c r="P62" s="55" t="s">
        <v>11</v>
      </c>
      <c r="AK62" s="9"/>
      <c r="AL62" s="9"/>
      <c r="AO62" s="7"/>
      <c r="AP62" s="7"/>
    </row>
    <row r="63" spans="1:42" ht="40.049999999999997" customHeight="1" x14ac:dyDescent="0.2">
      <c r="B63" s="45">
        <f t="shared" si="15"/>
        <v>9</v>
      </c>
      <c r="C63" s="21" t="str">
        <f t="shared" si="14"/>
        <v>月</v>
      </c>
      <c r="D63" s="31"/>
      <c r="E63" s="32"/>
      <c r="F63" s="32"/>
      <c r="G63" s="32"/>
      <c r="H63" s="32"/>
      <c r="I63" s="32"/>
      <c r="J63" s="33"/>
      <c r="O63" s="54">
        <v>46671</v>
      </c>
      <c r="P63" s="55" t="s">
        <v>27</v>
      </c>
      <c r="AK63" s="9"/>
      <c r="AL63" s="9"/>
      <c r="AO63" s="7"/>
      <c r="AP63" s="7"/>
    </row>
    <row r="64" spans="1:42" ht="40.049999999999997" customHeight="1" x14ac:dyDescent="0.2">
      <c r="B64" s="45">
        <f t="shared" si="15"/>
        <v>10</v>
      </c>
      <c r="C64" s="21" t="str">
        <f t="shared" si="14"/>
        <v>火</v>
      </c>
      <c r="D64" s="31"/>
      <c r="E64" s="32"/>
      <c r="F64" s="32"/>
      <c r="G64" s="32"/>
      <c r="H64" s="32"/>
      <c r="I64" s="32"/>
      <c r="J64" s="33"/>
      <c r="O64" s="54">
        <v>46694</v>
      </c>
      <c r="P64" s="55" t="s">
        <v>12</v>
      </c>
      <c r="AK64" s="9"/>
      <c r="AL64" s="9"/>
      <c r="AO64" s="7"/>
      <c r="AP64" s="7"/>
    </row>
    <row r="65" spans="2:42" ht="40.049999999999997" customHeight="1" x14ac:dyDescent="0.2">
      <c r="B65" s="45">
        <f t="shared" si="15"/>
        <v>11</v>
      </c>
      <c r="C65" s="21" t="str">
        <f t="shared" si="14"/>
        <v>水</v>
      </c>
      <c r="D65" s="31"/>
      <c r="E65" s="32"/>
      <c r="F65" s="32"/>
      <c r="G65" s="32"/>
      <c r="H65" s="32"/>
      <c r="I65" s="32"/>
      <c r="J65" s="33"/>
      <c r="O65" s="54">
        <v>46714</v>
      </c>
      <c r="P65" s="55" t="s">
        <v>13</v>
      </c>
      <c r="AK65" s="9"/>
      <c r="AL65" s="9"/>
      <c r="AO65" s="7"/>
      <c r="AP65" s="7"/>
    </row>
    <row r="66" spans="2:42" ht="40.049999999999997" customHeight="1" x14ac:dyDescent="0.2">
      <c r="B66" s="45">
        <f t="shared" si="15"/>
        <v>12</v>
      </c>
      <c r="C66" s="21" t="str">
        <f t="shared" si="14"/>
        <v>木</v>
      </c>
      <c r="D66" s="31"/>
      <c r="E66" s="32"/>
      <c r="F66" s="32"/>
      <c r="G66" s="32"/>
      <c r="H66" s="32"/>
      <c r="I66" s="32"/>
      <c r="J66" s="33"/>
      <c r="O66" s="54"/>
      <c r="AK66" s="9"/>
      <c r="AL66" s="9"/>
      <c r="AO66" s="7"/>
      <c r="AP66" s="7"/>
    </row>
    <row r="67" spans="2:42" ht="40.049999999999997" customHeight="1" x14ac:dyDescent="0.2">
      <c r="B67" s="45">
        <f>IF(B66="","",IF(B66+1&gt;$B$38,"",B66+1))</f>
        <v>13</v>
      </c>
      <c r="C67" s="21" t="str">
        <f t="shared" si="14"/>
        <v>金</v>
      </c>
      <c r="D67" s="31"/>
      <c r="E67" s="32"/>
      <c r="F67" s="32"/>
      <c r="G67" s="32"/>
      <c r="H67" s="32"/>
      <c r="I67" s="32"/>
      <c r="J67" s="33"/>
      <c r="O67" s="54"/>
      <c r="AK67" s="9"/>
      <c r="AL67" s="9"/>
      <c r="AO67" s="7"/>
      <c r="AP67" s="7"/>
    </row>
    <row r="68" spans="2:42" ht="40.049999999999997" customHeight="1" x14ac:dyDescent="0.2">
      <c r="B68" s="46">
        <f t="shared" ref="B68:B70" si="16">IF(B67="","",IF(B67+1&gt;$B$38,"",B67+1))</f>
        <v>14</v>
      </c>
      <c r="C68" s="21" t="str">
        <f t="shared" si="14"/>
        <v>土</v>
      </c>
      <c r="D68" s="31"/>
      <c r="E68" s="32"/>
      <c r="F68" s="32"/>
      <c r="G68" s="32"/>
      <c r="H68" s="32"/>
      <c r="I68" s="32"/>
      <c r="J68" s="33"/>
      <c r="O68" s="54"/>
      <c r="AK68" s="9"/>
      <c r="AL68" s="9"/>
      <c r="AO68" s="7"/>
      <c r="AP68" s="7"/>
    </row>
    <row r="69" spans="2:42" ht="40.049999999999997" customHeight="1" x14ac:dyDescent="0.2">
      <c r="B69" s="46">
        <f t="shared" si="16"/>
        <v>15</v>
      </c>
      <c r="C69" s="21" t="str">
        <f t="shared" si="14"/>
        <v>日</v>
      </c>
      <c r="D69" s="31"/>
      <c r="E69" s="32"/>
      <c r="F69" s="32"/>
      <c r="G69" s="32"/>
      <c r="H69" s="32"/>
      <c r="I69" s="32"/>
      <c r="J69" s="33"/>
      <c r="O69" s="54"/>
      <c r="AK69" s="9"/>
      <c r="AL69" s="9"/>
      <c r="AO69" s="7"/>
      <c r="AP69" s="7"/>
    </row>
    <row r="70" spans="2:42" ht="40.049999999999997" customHeight="1" x14ac:dyDescent="0.2">
      <c r="B70" s="46" t="str">
        <f t="shared" si="16"/>
        <v/>
      </c>
      <c r="C70" s="21" t="str">
        <f t="shared" si="14"/>
        <v/>
      </c>
      <c r="D70" s="34"/>
      <c r="E70" s="35"/>
      <c r="F70" s="35"/>
      <c r="G70" s="35"/>
      <c r="H70" s="35"/>
      <c r="I70" s="35"/>
      <c r="J70" s="36"/>
      <c r="O70" s="54"/>
      <c r="AK70" s="9"/>
      <c r="AL70" s="9"/>
      <c r="AO70" s="7"/>
      <c r="AP70" s="7"/>
    </row>
    <row r="71" spans="2:42" ht="40.049999999999997" customHeight="1" x14ac:dyDescent="0.2">
      <c r="O71" s="54">
        <v>46753</v>
      </c>
      <c r="P71" s="55" t="s">
        <v>0</v>
      </c>
      <c r="AK71" s="9"/>
      <c r="AL71" s="9"/>
      <c r="AO71" s="7"/>
      <c r="AP71" s="7"/>
    </row>
    <row r="72" spans="2:42" ht="40.049999999999997" customHeight="1" x14ac:dyDescent="0.2">
      <c r="O72" s="54">
        <v>46762</v>
      </c>
      <c r="P72" s="55" t="s">
        <v>1</v>
      </c>
      <c r="AK72" s="9"/>
      <c r="AL72" s="9"/>
      <c r="AO72" s="7"/>
      <c r="AP72" s="7"/>
    </row>
    <row r="73" spans="2:42" ht="40.049999999999997" customHeight="1" x14ac:dyDescent="0.2">
      <c r="O73" s="54">
        <v>46794</v>
      </c>
      <c r="P73" s="55" t="s">
        <v>2</v>
      </c>
      <c r="AK73" s="9"/>
      <c r="AL73" s="9"/>
      <c r="AO73" s="7"/>
      <c r="AP73" s="7"/>
    </row>
    <row r="74" spans="2:42" ht="40.049999999999997" customHeight="1" x14ac:dyDescent="0.2">
      <c r="O74" s="54">
        <v>46806</v>
      </c>
      <c r="P74" s="55" t="s">
        <v>14</v>
      </c>
      <c r="AK74" s="9"/>
      <c r="AL74" s="9"/>
      <c r="AO74" s="7"/>
      <c r="AP74" s="7"/>
    </row>
    <row r="75" spans="2:42" ht="40.049999999999997" customHeight="1" x14ac:dyDescent="0.2">
      <c r="O75" s="54">
        <v>46832</v>
      </c>
      <c r="P75" s="55" t="s">
        <v>3</v>
      </c>
      <c r="AK75" s="9"/>
      <c r="AL75" s="9"/>
      <c r="AO75" s="7"/>
      <c r="AP75" s="7"/>
    </row>
    <row r="76" spans="2:42" ht="40.049999999999997" customHeight="1" x14ac:dyDescent="0.2">
      <c r="O76" s="54">
        <v>46872</v>
      </c>
      <c r="P76" s="55" t="s">
        <v>4</v>
      </c>
      <c r="AK76" s="9"/>
      <c r="AL76" s="9"/>
      <c r="AO76" s="7"/>
      <c r="AP76" s="7"/>
    </row>
    <row r="77" spans="2:42" ht="40.049999999999997" customHeight="1" x14ac:dyDescent="0.2">
      <c r="O77" s="54">
        <v>46876</v>
      </c>
      <c r="P77" s="55" t="s">
        <v>5</v>
      </c>
      <c r="AK77" s="9"/>
      <c r="AL77" s="9"/>
      <c r="AO77" s="7"/>
      <c r="AP77" s="7"/>
    </row>
    <row r="78" spans="2:42" ht="40.049999999999997" customHeight="1" x14ac:dyDescent="0.2">
      <c r="O78" s="54">
        <v>46877</v>
      </c>
      <c r="P78" s="55" t="s">
        <v>6</v>
      </c>
      <c r="AK78" s="9"/>
      <c r="AL78" s="9"/>
      <c r="AO78" s="7"/>
      <c r="AP78" s="7"/>
    </row>
    <row r="79" spans="2:42" ht="40.049999999999997" customHeight="1" x14ac:dyDescent="0.2">
      <c r="O79" s="54">
        <v>46878</v>
      </c>
      <c r="P79" s="55" t="s">
        <v>8</v>
      </c>
      <c r="AK79" s="9"/>
      <c r="AL79" s="9"/>
      <c r="AO79" s="7"/>
      <c r="AP79" s="7"/>
    </row>
    <row r="80" spans="2:42" ht="40.049999999999997" customHeight="1" x14ac:dyDescent="0.2">
      <c r="O80" s="54">
        <v>46951</v>
      </c>
      <c r="P80" s="55" t="s">
        <v>9</v>
      </c>
      <c r="AK80" s="9"/>
      <c r="AL80" s="9"/>
      <c r="AO80" s="7"/>
      <c r="AP80" s="7"/>
    </row>
    <row r="81" spans="15:42" ht="40.049999999999997" customHeight="1" x14ac:dyDescent="0.2">
      <c r="O81" s="54">
        <v>46976</v>
      </c>
      <c r="P81" s="55" t="s">
        <v>19</v>
      </c>
      <c r="AK81" s="9"/>
      <c r="AL81" s="9"/>
      <c r="AO81" s="7"/>
      <c r="AP81" s="7"/>
    </row>
    <row r="82" spans="15:42" ht="40.049999999999997" customHeight="1" x14ac:dyDescent="0.2">
      <c r="O82" s="54">
        <v>47014</v>
      </c>
      <c r="P82" s="55" t="s">
        <v>10</v>
      </c>
      <c r="AK82" s="9"/>
      <c r="AL82" s="9"/>
      <c r="AO82" s="7"/>
      <c r="AP82" s="7"/>
    </row>
    <row r="83" spans="15:42" ht="40.049999999999997" customHeight="1" x14ac:dyDescent="0.2">
      <c r="O83" s="54">
        <v>47018</v>
      </c>
      <c r="P83" s="55" t="s">
        <v>11</v>
      </c>
      <c r="AK83" s="9"/>
      <c r="AL83" s="9"/>
      <c r="AO83" s="7"/>
      <c r="AP83" s="7"/>
    </row>
    <row r="84" spans="15:42" ht="40.049999999999997" customHeight="1" x14ac:dyDescent="0.2">
      <c r="O84" s="54">
        <v>47035</v>
      </c>
      <c r="P84" s="55" t="s">
        <v>27</v>
      </c>
      <c r="AK84" s="9"/>
      <c r="AL84" s="9"/>
      <c r="AO84" s="7"/>
      <c r="AP84" s="7"/>
    </row>
    <row r="85" spans="15:42" ht="40.049999999999997" customHeight="1" x14ac:dyDescent="0.2">
      <c r="O85" s="54">
        <v>47060</v>
      </c>
      <c r="P85" s="55" t="s">
        <v>12</v>
      </c>
      <c r="AK85" s="9"/>
      <c r="AL85" s="9"/>
      <c r="AO85" s="7"/>
      <c r="AP85" s="7"/>
    </row>
    <row r="86" spans="15:42" ht="40.049999999999997" customHeight="1" x14ac:dyDescent="0.2">
      <c r="O86" s="54">
        <v>47080</v>
      </c>
      <c r="P86" s="55" t="s">
        <v>13</v>
      </c>
      <c r="AK86" s="9"/>
      <c r="AL86" s="9"/>
      <c r="AO86" s="7"/>
      <c r="AP86" s="7"/>
    </row>
    <row r="87" spans="15:42" ht="40.049999999999997" customHeight="1" x14ac:dyDescent="0.2">
      <c r="O87" s="54"/>
      <c r="AK87" s="9"/>
      <c r="AL87" s="9"/>
      <c r="AO87" s="7"/>
      <c r="AP87" s="7"/>
    </row>
    <row r="88" spans="15:42" ht="40.049999999999997" customHeight="1" x14ac:dyDescent="0.2">
      <c r="O88" s="54"/>
      <c r="AK88" s="9"/>
      <c r="AL88" s="9"/>
      <c r="AO88" s="7"/>
      <c r="AP88" s="7"/>
    </row>
    <row r="89" spans="15:42" ht="40.049999999999997" customHeight="1" x14ac:dyDescent="0.2">
      <c r="O89" s="54"/>
      <c r="AK89" s="9"/>
      <c r="AL89" s="9"/>
      <c r="AO89" s="7"/>
      <c r="AP89" s="7"/>
    </row>
    <row r="90" spans="15:42" ht="40.049999999999997" customHeight="1" x14ac:dyDescent="0.2">
      <c r="O90" s="54"/>
      <c r="AK90" s="9"/>
      <c r="AL90" s="9"/>
      <c r="AO90" s="7"/>
      <c r="AP90" s="7"/>
    </row>
    <row r="91" spans="15:42" ht="40.049999999999997" customHeight="1" x14ac:dyDescent="0.2">
      <c r="O91" s="54"/>
      <c r="AK91" s="9"/>
      <c r="AL91" s="9"/>
      <c r="AO91" s="7"/>
      <c r="AP91" s="7"/>
    </row>
    <row r="92" spans="15:42" ht="40.049999999999997" customHeight="1" x14ac:dyDescent="0.2">
      <c r="O92" s="54"/>
      <c r="AK92" s="9"/>
      <c r="AL92" s="9"/>
      <c r="AO92" s="7"/>
      <c r="AP92" s="7"/>
    </row>
    <row r="93" spans="15:42" ht="40.049999999999997" customHeight="1" x14ac:dyDescent="0.2">
      <c r="O93" s="54"/>
      <c r="AK93" s="9"/>
      <c r="AL93" s="9"/>
      <c r="AO93" s="7"/>
      <c r="AP93" s="7"/>
    </row>
    <row r="94" spans="15:42" ht="40.049999999999997" customHeight="1" x14ac:dyDescent="0.2">
      <c r="O94" s="54"/>
      <c r="AK94" s="9"/>
      <c r="AL94" s="9"/>
      <c r="AO94" s="7"/>
      <c r="AP94" s="7"/>
    </row>
    <row r="95" spans="15:42" ht="40.049999999999997" customHeight="1" x14ac:dyDescent="0.2">
      <c r="O95" s="54"/>
      <c r="AK95" s="9"/>
      <c r="AL95" s="9"/>
      <c r="AO95" s="7"/>
      <c r="AP95" s="7"/>
    </row>
    <row r="96" spans="15:42" ht="40.049999999999997" customHeight="1" x14ac:dyDescent="0.2">
      <c r="O96" s="54"/>
      <c r="AK96" s="9"/>
      <c r="AL96" s="9"/>
      <c r="AO96" s="7"/>
      <c r="AP96" s="7"/>
    </row>
    <row r="97" spans="15:42" ht="40.049999999999997" customHeight="1" x14ac:dyDescent="0.2">
      <c r="O97" s="54"/>
      <c r="AK97" s="9"/>
      <c r="AL97" s="9"/>
      <c r="AO97" s="7"/>
      <c r="AP97" s="7"/>
    </row>
    <row r="98" spans="15:42" ht="40.049999999999997" customHeight="1" x14ac:dyDescent="0.2">
      <c r="O98" s="54"/>
      <c r="AK98" s="9"/>
      <c r="AL98" s="9"/>
      <c r="AO98" s="7"/>
      <c r="AP98" s="7"/>
    </row>
    <row r="99" spans="15:42" ht="40.049999999999997" customHeight="1" x14ac:dyDescent="0.2">
      <c r="O99" s="54"/>
      <c r="AK99" s="9"/>
      <c r="AL99" s="9"/>
      <c r="AO99" s="7"/>
      <c r="AP99" s="7"/>
    </row>
    <row r="100" spans="15:42" ht="40.049999999999997" customHeight="1" x14ac:dyDescent="0.2">
      <c r="O100" s="54"/>
      <c r="AK100" s="9"/>
      <c r="AL100" s="9"/>
      <c r="AO100" s="7"/>
      <c r="AP100" s="7"/>
    </row>
    <row r="101" spans="15:42" ht="40.049999999999997" customHeight="1" x14ac:dyDescent="0.2">
      <c r="O101" s="54"/>
      <c r="AK101" s="9"/>
      <c r="AL101" s="9"/>
      <c r="AO101" s="7"/>
      <c r="AP101" s="7"/>
    </row>
    <row r="102" spans="15:42" ht="40.049999999999997" customHeight="1" x14ac:dyDescent="0.2">
      <c r="O102" s="54"/>
      <c r="AK102" s="9"/>
      <c r="AL102" s="9"/>
      <c r="AO102" s="7"/>
      <c r="AP102" s="7"/>
    </row>
    <row r="103" spans="15:42" ht="40.049999999999997" customHeight="1" x14ac:dyDescent="0.2">
      <c r="O103" s="54"/>
      <c r="AK103" s="9"/>
      <c r="AL103" s="9"/>
      <c r="AO103" s="7"/>
      <c r="AP103" s="7"/>
    </row>
    <row r="104" spans="15:42" ht="40.049999999999997" customHeight="1" x14ac:dyDescent="0.2">
      <c r="O104" s="54"/>
      <c r="AK104" s="9"/>
      <c r="AL104" s="9"/>
      <c r="AO104" s="7"/>
      <c r="AP104" s="7"/>
    </row>
    <row r="105" spans="15:42" ht="40.049999999999997" customHeight="1" x14ac:dyDescent="0.2">
      <c r="O105" s="54"/>
      <c r="AK105" s="9"/>
      <c r="AL105" s="9"/>
      <c r="AO105" s="7"/>
      <c r="AP105" s="7"/>
    </row>
    <row r="106" spans="15:42" ht="40.049999999999997" customHeight="1" x14ac:dyDescent="0.2">
      <c r="O106" s="54"/>
      <c r="AK106" s="9"/>
      <c r="AL106" s="9"/>
      <c r="AO106" s="7"/>
      <c r="AP106" s="7"/>
    </row>
    <row r="107" spans="15:42" ht="40.049999999999997" customHeight="1" x14ac:dyDescent="0.2">
      <c r="O107" s="54"/>
      <c r="AK107" s="9"/>
      <c r="AL107" s="9"/>
      <c r="AO107" s="7"/>
      <c r="AP107" s="7"/>
    </row>
    <row r="108" spans="15:42" ht="40.049999999999997" customHeight="1" x14ac:dyDescent="0.2">
      <c r="O108" s="54"/>
      <c r="AK108" s="9"/>
      <c r="AL108" s="9"/>
      <c r="AO108" s="7"/>
      <c r="AP108" s="7"/>
    </row>
    <row r="109" spans="15:42" ht="40.049999999999997" customHeight="1" x14ac:dyDescent="0.2">
      <c r="O109" s="54"/>
      <c r="AK109" s="9"/>
      <c r="AL109" s="9"/>
      <c r="AO109" s="7"/>
      <c r="AP109" s="7"/>
    </row>
    <row r="110" spans="15:42" ht="40.049999999999997" customHeight="1" x14ac:dyDescent="0.2">
      <c r="O110" s="54"/>
      <c r="AK110" s="9"/>
      <c r="AL110" s="9"/>
      <c r="AO110" s="7"/>
      <c r="AP110" s="7"/>
    </row>
    <row r="111" spans="15:42" ht="40.049999999999997" customHeight="1" x14ac:dyDescent="0.2">
      <c r="O111" s="54"/>
      <c r="AK111" s="9"/>
      <c r="AL111" s="9"/>
      <c r="AO111" s="7"/>
      <c r="AP111" s="7"/>
    </row>
    <row r="112" spans="15:42" ht="40.049999999999997" customHeight="1" x14ac:dyDescent="0.2">
      <c r="O112" s="54"/>
      <c r="AK112" s="9"/>
      <c r="AL112" s="9"/>
      <c r="AO112" s="7"/>
      <c r="AP112" s="7"/>
    </row>
    <row r="113" spans="15:42" ht="40.049999999999997" customHeight="1" x14ac:dyDescent="0.2">
      <c r="O113" s="54"/>
      <c r="AK113" s="9"/>
      <c r="AL113" s="9"/>
      <c r="AO113" s="7"/>
      <c r="AP113" s="7"/>
    </row>
    <row r="114" spans="15:42" ht="40.049999999999997" customHeight="1" x14ac:dyDescent="0.2">
      <c r="O114" s="54"/>
      <c r="AK114" s="9"/>
      <c r="AL114" s="9"/>
      <c r="AO114" s="7"/>
      <c r="AP114" s="7"/>
    </row>
    <row r="115" spans="15:42" ht="40.049999999999997" customHeight="1" x14ac:dyDescent="0.2">
      <c r="O115" s="54"/>
      <c r="AK115" s="9"/>
      <c r="AL115" s="9"/>
      <c r="AO115" s="7"/>
      <c r="AP115" s="7"/>
    </row>
    <row r="116" spans="15:42" ht="40.049999999999997" customHeight="1" x14ac:dyDescent="0.2">
      <c r="O116" s="54"/>
      <c r="AK116" s="9"/>
      <c r="AL116" s="9"/>
      <c r="AO116" s="7"/>
      <c r="AP116" s="7"/>
    </row>
    <row r="117" spans="15:42" ht="40.049999999999997" customHeight="1" x14ac:dyDescent="0.2">
      <c r="O117" s="54"/>
      <c r="AK117" s="9"/>
      <c r="AL117" s="9"/>
      <c r="AO117" s="7"/>
      <c r="AP117" s="7"/>
    </row>
    <row r="118" spans="15:42" ht="40.049999999999997" customHeight="1" x14ac:dyDescent="0.2">
      <c r="O118" s="54"/>
      <c r="AK118" s="9"/>
      <c r="AL118" s="9"/>
      <c r="AO118" s="7"/>
      <c r="AP118" s="7"/>
    </row>
    <row r="119" spans="15:42" ht="40.049999999999997" customHeight="1" x14ac:dyDescent="0.2">
      <c r="O119" s="54"/>
      <c r="AK119" s="9"/>
      <c r="AL119" s="9"/>
      <c r="AO119" s="7"/>
      <c r="AP119" s="7"/>
    </row>
    <row r="120" spans="15:42" ht="40.049999999999997" customHeight="1" x14ac:dyDescent="0.2">
      <c r="O120" s="54"/>
      <c r="AK120" s="9"/>
      <c r="AL120" s="9"/>
      <c r="AO120" s="7"/>
      <c r="AP120" s="7"/>
    </row>
    <row r="121" spans="15:42" ht="40.049999999999997" customHeight="1" x14ac:dyDescent="0.2">
      <c r="O121" s="54"/>
      <c r="AK121" s="9"/>
      <c r="AL121" s="9"/>
      <c r="AO121" s="7"/>
      <c r="AP121" s="7"/>
    </row>
    <row r="122" spans="15:42" ht="40.049999999999997" customHeight="1" x14ac:dyDescent="0.2">
      <c r="O122" s="54"/>
      <c r="AK122" s="9"/>
      <c r="AL122" s="9"/>
      <c r="AO122" s="7"/>
      <c r="AP122" s="7"/>
    </row>
    <row r="123" spans="15:42" ht="40.049999999999997" customHeight="1" x14ac:dyDescent="0.2">
      <c r="O123" s="54"/>
      <c r="AK123" s="9"/>
      <c r="AL123" s="9"/>
      <c r="AO123" s="7"/>
      <c r="AP123" s="7"/>
    </row>
    <row r="124" spans="15:42" ht="40.049999999999997" customHeight="1" x14ac:dyDescent="0.2">
      <c r="O124" s="54"/>
      <c r="AK124" s="9"/>
      <c r="AL124" s="9"/>
      <c r="AO124" s="7"/>
      <c r="AP124" s="7"/>
    </row>
    <row r="125" spans="15:42" ht="40.049999999999997" customHeight="1" x14ac:dyDescent="0.2">
      <c r="O125" s="54"/>
      <c r="AK125" s="9"/>
      <c r="AL125" s="9"/>
      <c r="AO125" s="7"/>
      <c r="AP125" s="7"/>
    </row>
    <row r="126" spans="15:42" ht="40.049999999999997" customHeight="1" x14ac:dyDescent="0.2">
      <c r="O126" s="54"/>
      <c r="AK126" s="9"/>
      <c r="AL126" s="9"/>
      <c r="AO126" s="7"/>
      <c r="AP126" s="7"/>
    </row>
    <row r="127" spans="15:42" ht="40.049999999999997" customHeight="1" x14ac:dyDescent="0.2">
      <c r="O127" s="54"/>
      <c r="AK127" s="9"/>
      <c r="AL127" s="9"/>
      <c r="AO127" s="7"/>
      <c r="AP127" s="7"/>
    </row>
    <row r="128" spans="15:42" ht="40.049999999999997" customHeight="1" x14ac:dyDescent="0.2">
      <c r="O128" s="54"/>
      <c r="AK128" s="9"/>
      <c r="AL128" s="9"/>
      <c r="AO128" s="7"/>
      <c r="AP128" s="7"/>
    </row>
    <row r="129" spans="15:42" ht="40.049999999999997" customHeight="1" x14ac:dyDescent="0.2">
      <c r="O129" s="54"/>
      <c r="AK129" s="9"/>
      <c r="AL129" s="9"/>
      <c r="AO129" s="7"/>
      <c r="AP129" s="7"/>
    </row>
    <row r="130" spans="15:42" ht="40.049999999999997" customHeight="1" x14ac:dyDescent="0.2">
      <c r="O130" s="54"/>
      <c r="AK130" s="9"/>
      <c r="AL130" s="9"/>
      <c r="AO130" s="7"/>
      <c r="AP130" s="7"/>
    </row>
    <row r="131" spans="15:42" ht="40.049999999999997" customHeight="1" x14ac:dyDescent="0.2">
      <c r="O131" s="54"/>
      <c r="AK131" s="9"/>
      <c r="AL131" s="9"/>
      <c r="AO131" s="7"/>
      <c r="AP131" s="7"/>
    </row>
    <row r="132" spans="15:42" ht="40.049999999999997" customHeight="1" x14ac:dyDescent="0.2">
      <c r="O132" s="54"/>
      <c r="AK132" s="9"/>
      <c r="AL132" s="9"/>
      <c r="AO132" s="7"/>
      <c r="AP132" s="7"/>
    </row>
    <row r="133" spans="15:42" ht="40.049999999999997" customHeight="1" x14ac:dyDescent="0.2">
      <c r="O133" s="54"/>
      <c r="AK133" s="9"/>
      <c r="AL133" s="9"/>
      <c r="AO133" s="7"/>
      <c r="AP133" s="7"/>
    </row>
    <row r="134" spans="15:42" ht="40.049999999999997" customHeight="1" x14ac:dyDescent="0.2">
      <c r="O134" s="54"/>
      <c r="AK134" s="9"/>
      <c r="AL134" s="9"/>
      <c r="AO134" s="7"/>
      <c r="AP134" s="7"/>
    </row>
    <row r="135" spans="15:42" ht="40.049999999999997" customHeight="1" x14ac:dyDescent="0.2">
      <c r="O135" s="54"/>
      <c r="AK135" s="9"/>
      <c r="AL135" s="9"/>
      <c r="AO135" s="7"/>
      <c r="AP135" s="7"/>
    </row>
    <row r="136" spans="15:42" ht="40.049999999999997" customHeight="1" x14ac:dyDescent="0.2">
      <c r="O136" s="54"/>
      <c r="AK136" s="9"/>
      <c r="AL136" s="9"/>
      <c r="AO136" s="7"/>
      <c r="AP136" s="7"/>
    </row>
    <row r="137" spans="15:42" ht="40.049999999999997" customHeight="1" x14ac:dyDescent="0.2">
      <c r="O137" s="54"/>
      <c r="AK137" s="9"/>
      <c r="AL137" s="9"/>
      <c r="AO137" s="7"/>
      <c r="AP137" s="7"/>
    </row>
    <row r="138" spans="15:42" ht="40.049999999999997" customHeight="1" x14ac:dyDescent="0.2">
      <c r="O138" s="54"/>
      <c r="AK138" s="9"/>
      <c r="AL138" s="9"/>
      <c r="AO138" s="7"/>
      <c r="AP138" s="7"/>
    </row>
    <row r="139" spans="15:42" ht="40.049999999999997" customHeight="1" x14ac:dyDescent="0.2">
      <c r="O139" s="54"/>
      <c r="AK139" s="9"/>
      <c r="AL139" s="9"/>
      <c r="AO139" s="7"/>
      <c r="AP139" s="7"/>
    </row>
    <row r="140" spans="15:42" ht="40.049999999999997" customHeight="1" x14ac:dyDescent="0.2">
      <c r="O140" s="54"/>
      <c r="AK140" s="9"/>
      <c r="AL140" s="9"/>
      <c r="AO140" s="7"/>
      <c r="AP140" s="7"/>
    </row>
    <row r="141" spans="15:42" ht="40.049999999999997" customHeight="1" x14ac:dyDescent="0.2">
      <c r="O141" s="54"/>
      <c r="AK141" s="9"/>
      <c r="AL141" s="9"/>
      <c r="AO141" s="7"/>
      <c r="AP141" s="7"/>
    </row>
    <row r="142" spans="15:42" ht="40.049999999999997" customHeight="1" x14ac:dyDescent="0.2">
      <c r="O142" s="54"/>
      <c r="AK142" s="9"/>
      <c r="AL142" s="9"/>
      <c r="AO142" s="7"/>
      <c r="AP142" s="7"/>
    </row>
    <row r="143" spans="15:42" ht="40.049999999999997" customHeight="1" x14ac:dyDescent="0.2">
      <c r="O143" s="54"/>
      <c r="AK143" s="9"/>
      <c r="AL143" s="9"/>
      <c r="AO143" s="7"/>
      <c r="AP143" s="7"/>
    </row>
    <row r="144" spans="15:42" ht="40.049999999999997" customHeight="1" x14ac:dyDescent="0.2">
      <c r="O144" s="54"/>
      <c r="AK144" s="9"/>
      <c r="AL144" s="9"/>
      <c r="AO144" s="7"/>
      <c r="AP144" s="7"/>
    </row>
    <row r="145" spans="15:42" ht="40.049999999999997" customHeight="1" x14ac:dyDescent="0.2">
      <c r="O145" s="54"/>
      <c r="AK145" s="9"/>
      <c r="AL145" s="9"/>
      <c r="AO145" s="7"/>
      <c r="AP145" s="7"/>
    </row>
    <row r="146" spans="15:42" ht="40.049999999999997" customHeight="1" x14ac:dyDescent="0.2">
      <c r="O146" s="54"/>
      <c r="AK146" s="9"/>
      <c r="AL146" s="9"/>
      <c r="AO146" s="7"/>
      <c r="AP146" s="7"/>
    </row>
    <row r="147" spans="15:42" ht="40.049999999999997" customHeight="1" x14ac:dyDescent="0.2">
      <c r="O147" s="54"/>
      <c r="AK147" s="9"/>
      <c r="AL147" s="9"/>
      <c r="AO147" s="7"/>
      <c r="AP147" s="7"/>
    </row>
    <row r="148" spans="15:42" ht="40.049999999999997" customHeight="1" x14ac:dyDescent="0.2">
      <c r="O148" s="54"/>
      <c r="AK148" s="9"/>
      <c r="AL148" s="9"/>
      <c r="AO148" s="7"/>
      <c r="AP148" s="7"/>
    </row>
    <row r="149" spans="15:42" ht="40.049999999999997" customHeight="1" x14ac:dyDescent="0.2">
      <c r="O149" s="54"/>
      <c r="AK149" s="9"/>
      <c r="AL149" s="9"/>
      <c r="AO149" s="7"/>
      <c r="AP149" s="7"/>
    </row>
    <row r="150" spans="15:42" ht="40.049999999999997" customHeight="1" x14ac:dyDescent="0.2">
      <c r="O150" s="54"/>
      <c r="AK150" s="9"/>
      <c r="AL150" s="9"/>
      <c r="AO150" s="7"/>
      <c r="AP150" s="7"/>
    </row>
    <row r="151" spans="15:42" ht="40.049999999999997" customHeight="1" x14ac:dyDescent="0.2">
      <c r="O151" s="54"/>
      <c r="AK151" s="9"/>
      <c r="AL151" s="9"/>
      <c r="AO151" s="7"/>
      <c r="AP151" s="7"/>
    </row>
    <row r="152" spans="15:42" ht="40.049999999999997" customHeight="1" x14ac:dyDescent="0.2">
      <c r="O152" s="54"/>
      <c r="AK152" s="9"/>
      <c r="AL152" s="9"/>
      <c r="AO152" s="7"/>
      <c r="AP152" s="7"/>
    </row>
    <row r="153" spans="15:42" ht="40.049999999999997" customHeight="1" x14ac:dyDescent="0.2">
      <c r="O153" s="54"/>
      <c r="AK153" s="9"/>
      <c r="AL153" s="9"/>
      <c r="AO153" s="7"/>
      <c r="AP153" s="7"/>
    </row>
    <row r="154" spans="15:42" ht="40.049999999999997" customHeight="1" x14ac:dyDescent="0.2">
      <c r="O154" s="54"/>
      <c r="AK154" s="9"/>
      <c r="AL154" s="9"/>
      <c r="AO154" s="7"/>
      <c r="AP154" s="7"/>
    </row>
    <row r="155" spans="15:42" ht="40.049999999999997" customHeight="1" x14ac:dyDescent="0.2">
      <c r="O155" s="54"/>
      <c r="AK155" s="9"/>
      <c r="AL155" s="9"/>
      <c r="AO155" s="7"/>
      <c r="AP155" s="7"/>
    </row>
    <row r="156" spans="15:42" ht="40.049999999999997" customHeight="1" x14ac:dyDescent="0.2">
      <c r="O156" s="54"/>
      <c r="AK156" s="9"/>
      <c r="AL156" s="9"/>
      <c r="AO156" s="7"/>
      <c r="AP156" s="7"/>
    </row>
    <row r="157" spans="15:42" ht="40.049999999999997" customHeight="1" x14ac:dyDescent="0.2">
      <c r="O157" s="54"/>
      <c r="AK157" s="9"/>
      <c r="AL157" s="9"/>
      <c r="AO157" s="7"/>
      <c r="AP157" s="7"/>
    </row>
    <row r="158" spans="15:42" ht="40.049999999999997" customHeight="1" x14ac:dyDescent="0.2">
      <c r="O158" s="54"/>
      <c r="AK158" s="9"/>
      <c r="AL158" s="9"/>
      <c r="AO158" s="7"/>
      <c r="AP158" s="7"/>
    </row>
    <row r="159" spans="15:42" ht="40.049999999999997" customHeight="1" x14ac:dyDescent="0.2">
      <c r="O159" s="54"/>
      <c r="AK159" s="9"/>
      <c r="AL159" s="9"/>
      <c r="AO159" s="7"/>
      <c r="AP159" s="7"/>
    </row>
    <row r="160" spans="15:42" ht="40.049999999999997" customHeight="1" x14ac:dyDescent="0.2">
      <c r="O160" s="54"/>
      <c r="AK160" s="9"/>
      <c r="AL160" s="9"/>
      <c r="AO160" s="7"/>
      <c r="AP160" s="7"/>
    </row>
    <row r="161" spans="15:42" ht="40.049999999999997" customHeight="1" x14ac:dyDescent="0.2">
      <c r="O161" s="54"/>
      <c r="AK161" s="9"/>
      <c r="AL161" s="9"/>
      <c r="AO161" s="7"/>
      <c r="AP161" s="7"/>
    </row>
    <row r="162" spans="15:42" ht="40.049999999999997" customHeight="1" x14ac:dyDescent="0.2">
      <c r="O162" s="54"/>
      <c r="AK162" s="9"/>
      <c r="AL162" s="9"/>
      <c r="AO162" s="7"/>
      <c r="AP162" s="7"/>
    </row>
    <row r="163" spans="15:42" ht="40.049999999999997" customHeight="1" x14ac:dyDescent="0.2">
      <c r="O163" s="54"/>
      <c r="AK163" s="9"/>
      <c r="AL163" s="9"/>
      <c r="AO163" s="7"/>
      <c r="AP163" s="7"/>
    </row>
    <row r="164" spans="15:42" ht="40.049999999999997" customHeight="1" x14ac:dyDescent="0.2">
      <c r="O164" s="54"/>
      <c r="AK164" s="9"/>
      <c r="AL164" s="9"/>
      <c r="AO164" s="7"/>
      <c r="AP164" s="7"/>
    </row>
    <row r="165" spans="15:42" ht="40.049999999999997" customHeight="1" x14ac:dyDescent="0.2">
      <c r="O165" s="54"/>
      <c r="AK165" s="9"/>
      <c r="AL165" s="9"/>
      <c r="AO165" s="7"/>
      <c r="AP165" s="7"/>
    </row>
    <row r="166" spans="15:42" ht="40.049999999999997" customHeight="1" x14ac:dyDescent="0.2">
      <c r="O166" s="54"/>
      <c r="AK166" s="9"/>
      <c r="AL166" s="9"/>
      <c r="AO166" s="7"/>
      <c r="AP166" s="7"/>
    </row>
  </sheetData>
  <sortState xmlns:xlrd2="http://schemas.microsoft.com/office/spreadsheetml/2017/richdata2" ref="A19:C33">
    <sortCondition descending="1" ref="A19:A33"/>
  </sortState>
  <mergeCells count="37">
    <mergeCell ref="G1:I1"/>
    <mergeCell ref="G36:I36"/>
    <mergeCell ref="D54:J54"/>
    <mergeCell ref="D37:J37"/>
    <mergeCell ref="D2:J2"/>
    <mergeCell ref="D19:J19"/>
    <mergeCell ref="F43:I43"/>
    <mergeCell ref="F42:I42"/>
    <mergeCell ref="F41:I41"/>
    <mergeCell ref="F40:I40"/>
    <mergeCell ref="F39:I39"/>
    <mergeCell ref="F38:I38"/>
    <mergeCell ref="F12:I12"/>
    <mergeCell ref="F13:I13"/>
    <mergeCell ref="F14:I14"/>
    <mergeCell ref="F15:I15"/>
    <mergeCell ref="F3:I3"/>
    <mergeCell ref="F4:I4"/>
    <mergeCell ref="F5:I5"/>
    <mergeCell ref="F6:I6"/>
    <mergeCell ref="F7:I7"/>
    <mergeCell ref="F8:I8"/>
    <mergeCell ref="F9:I9"/>
    <mergeCell ref="F10:I10"/>
    <mergeCell ref="F50:I50"/>
    <mergeCell ref="F51:I51"/>
    <mergeCell ref="F16:I16"/>
    <mergeCell ref="F17:I17"/>
    <mergeCell ref="F45:I45"/>
    <mergeCell ref="F46:I46"/>
    <mergeCell ref="F11:I11"/>
    <mergeCell ref="F52:I52"/>
    <mergeCell ref="F53:I53"/>
    <mergeCell ref="F44:I44"/>
    <mergeCell ref="F47:I47"/>
    <mergeCell ref="F48:I48"/>
    <mergeCell ref="F49:I49"/>
  </mergeCells>
  <phoneticPr fontId="1"/>
  <conditionalFormatting sqref="B3:J17">
    <cfRule type="expression" dxfId="1" priority="10">
      <formula>$D3&lt;&gt;""</formula>
    </cfRule>
  </conditionalFormatting>
  <conditionalFormatting sqref="B38:J53">
    <cfRule type="expression" dxfId="0" priority="11">
      <formula>$D38&lt;&gt;""</formula>
    </cfRule>
  </conditionalFormatting>
  <dataValidations disablePrompts="1" count="1">
    <dataValidation type="whole" allowBlank="1" showInputMessage="1" showErrorMessage="1" sqref="S2" xr:uid="{959D78A4-3AEA-4966-B15E-702AF954F345}">
      <formula1>1</formula1>
      <formula2>12</formula2>
    </dataValidation>
  </dataValidations>
  <printOptions horizontalCentered="1"/>
  <pageMargins left="1.1811023622047245" right="0.39370078740157483" top="0.39370078740157483" bottom="0.39370078740157483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レシート</vt:lpstr>
      <vt:lpstr>レシート!Print_Area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2023-06-04T00:36:25Z</dcterms:created>
  <dcterms:modified xsi:type="dcterms:W3CDTF">2025-06-12T07:42:34Z</dcterms:modified>
</cp:coreProperties>
</file>