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945501A2-3C39-479F-B48B-770B7C829532}" xr6:coauthVersionLast="47" xr6:coauthVersionMax="47" xr10:uidLastSave="{00000000-0000-0000-0000-000000000000}"/>
  <bookViews>
    <workbookView xWindow="-108" yWindow="-108" windowWidth="23256" windowHeight="12456" activeTab="1" xr2:uid="{1D7B8EAF-AEDB-4972-86C9-C81F55E3E80D}"/>
  </bookViews>
  <sheets>
    <sheet name="デッキ1" sheetId="2" r:id="rId1"/>
    <sheet name="印刷" sheetId="3" r:id="rId2"/>
  </sheets>
  <definedNames>
    <definedName name="_xlnm.Print_Area" localSheetId="0">デッキ1!$B$1:$AP$44</definedName>
    <definedName name="_xlnm.Print_Area" localSheetId="1">印刷!$D$1:$L$54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6" i="2" l="1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H33" i="2" s="1"/>
  <c r="BM34" i="2"/>
  <c r="BM35" i="2"/>
  <c r="BM36" i="2"/>
  <c r="BM37" i="2"/>
  <c r="BM38" i="2"/>
  <c r="BM39" i="2"/>
  <c r="BM40" i="2"/>
  <c r="BM41" i="2"/>
  <c r="BM42" i="2"/>
  <c r="BH30" i="2"/>
  <c r="BH32" i="2"/>
  <c r="BH34" i="2"/>
  <c r="BH35" i="2"/>
  <c r="BH36" i="2"/>
  <c r="BH37" i="2"/>
  <c r="BH38" i="2"/>
  <c r="BH39" i="2"/>
  <c r="BM3" i="2"/>
  <c r="C44" i="2"/>
  <c r="B44" i="2"/>
  <c r="J44" i="2"/>
  <c r="I44" i="2"/>
  <c r="Q44" i="2"/>
  <c r="P44" i="2"/>
  <c r="X44" i="2"/>
  <c r="W44" i="2"/>
  <c r="AE44" i="2"/>
  <c r="AD44" i="2"/>
  <c r="AL44" i="2"/>
  <c r="AK44" i="2"/>
  <c r="BH31" i="2"/>
  <c r="CH4" i="2"/>
  <c r="CH5" i="2"/>
  <c r="CH6" i="2"/>
  <c r="CH7" i="2"/>
  <c r="CH8" i="2"/>
  <c r="CH9" i="2"/>
  <c r="CH10" i="2"/>
  <c r="CH11" i="2"/>
  <c r="CH12" i="2"/>
  <c r="CH13" i="2"/>
  <c r="CH14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BA4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3" i="2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G31" i="2" s="1"/>
  <c r="CJ32" i="2"/>
  <c r="CJ33" i="2"/>
  <c r="CG33" i="2" s="1"/>
  <c r="CJ34" i="2"/>
  <c r="CJ35" i="2"/>
  <c r="CG35" i="2" s="1"/>
  <c r="CJ36" i="2"/>
  <c r="CJ37" i="2"/>
  <c r="CJ38" i="2"/>
  <c r="CJ39" i="2"/>
  <c r="CJ40" i="2"/>
  <c r="CJ41" i="2"/>
  <c r="CJ42" i="2"/>
  <c r="CJ3" i="2"/>
  <c r="BH28" i="2"/>
  <c r="BH29" i="2"/>
  <c r="BH40" i="2"/>
  <c r="BH41" i="2"/>
  <c r="BH42" i="2"/>
  <c r="DG42" i="2"/>
  <c r="DC42" i="2"/>
  <c r="DF42" i="2"/>
  <c r="DA42" i="2" s="1"/>
  <c r="DE42" i="2"/>
  <c r="DD42" i="2"/>
  <c r="DB42" i="2"/>
  <c r="CX42" i="2"/>
  <c r="CT42" i="2"/>
  <c r="CW42" i="2"/>
  <c r="CR42" i="2" s="1"/>
  <c r="CV42" i="2"/>
  <c r="CU42" i="2"/>
  <c r="CS42" i="2"/>
  <c r="CP42" i="2" s="1"/>
  <c r="CO42" i="2"/>
  <c r="CK42" i="2"/>
  <c r="CN42" i="2"/>
  <c r="CI42" i="2" s="1"/>
  <c r="CM42" i="2"/>
  <c r="CL42" i="2"/>
  <c r="CF42" i="2"/>
  <c r="CB42" i="2"/>
  <c r="CE42" i="2"/>
  <c r="BZ42" i="2" s="1"/>
  <c r="CD42" i="2"/>
  <c r="CC42" i="2"/>
  <c r="CA42" i="2"/>
  <c r="BX42" i="2" s="1"/>
  <c r="BW42" i="2"/>
  <c r="BS42" i="2"/>
  <c r="BV42" i="2"/>
  <c r="BU42" i="2"/>
  <c r="BT42" i="2"/>
  <c r="BR42" i="2"/>
  <c r="BQ42" i="2"/>
  <c r="BN42" i="2"/>
  <c r="BJ42" i="2"/>
  <c r="BL42" i="2"/>
  <c r="BK42" i="2"/>
  <c r="BI42" i="2"/>
  <c r="BG42" i="2" s="1"/>
  <c r="DG41" i="2"/>
  <c r="DC41" i="2"/>
  <c r="DF41" i="2"/>
  <c r="DA41" i="2" s="1"/>
  <c r="DE41" i="2"/>
  <c r="DD41" i="2"/>
  <c r="DB41" i="2"/>
  <c r="CZ41" i="2" s="1"/>
  <c r="CX41" i="2"/>
  <c r="CT41" i="2"/>
  <c r="CW41" i="2"/>
  <c r="CR41" i="2" s="1"/>
  <c r="CV41" i="2"/>
  <c r="CU41" i="2"/>
  <c r="CS41" i="2"/>
  <c r="CQ41" i="2" s="1"/>
  <c r="CO41" i="2"/>
  <c r="CK41" i="2"/>
  <c r="CN41" i="2"/>
  <c r="CI41" i="2" s="1"/>
  <c r="CM41" i="2"/>
  <c r="CL41" i="2"/>
  <c r="CG41" i="2"/>
  <c r="CF41" i="2"/>
  <c r="CB41" i="2"/>
  <c r="CE41" i="2"/>
  <c r="BZ41" i="2" s="1"/>
  <c r="CD41" i="2"/>
  <c r="CC41" i="2"/>
  <c r="CA41" i="2"/>
  <c r="BY41" i="2" s="1"/>
  <c r="BW41" i="2"/>
  <c r="BS41" i="2"/>
  <c r="BV41" i="2"/>
  <c r="BQ41" i="2" s="1"/>
  <c r="BU41" i="2"/>
  <c r="BT41" i="2"/>
  <c r="BO41" i="2" s="1"/>
  <c r="BR41" i="2"/>
  <c r="BP41" i="2" s="1"/>
  <c r="BN41" i="2"/>
  <c r="BJ41" i="2"/>
  <c r="BL41" i="2"/>
  <c r="BK41" i="2"/>
  <c r="BI41" i="2"/>
  <c r="BF41" i="2" s="1"/>
  <c r="DG40" i="2"/>
  <c r="DC40" i="2"/>
  <c r="DF40" i="2"/>
  <c r="DA40" i="2" s="1"/>
  <c r="DE40" i="2"/>
  <c r="DD40" i="2"/>
  <c r="DB40" i="2"/>
  <c r="CY40" i="2" s="1"/>
  <c r="CX40" i="2"/>
  <c r="CT40" i="2"/>
  <c r="CW40" i="2"/>
  <c r="CR40" i="2" s="1"/>
  <c r="CV40" i="2"/>
  <c r="CU40" i="2"/>
  <c r="CS40" i="2"/>
  <c r="CQ40" i="2" s="1"/>
  <c r="CO40" i="2"/>
  <c r="CK40" i="2"/>
  <c r="CN40" i="2"/>
  <c r="CI40" i="2" s="1"/>
  <c r="CM40" i="2"/>
  <c r="CL40" i="2"/>
  <c r="CF40" i="2"/>
  <c r="CB40" i="2"/>
  <c r="CE40" i="2"/>
  <c r="BZ40" i="2" s="1"/>
  <c r="CD40" i="2"/>
  <c r="CC40" i="2"/>
  <c r="CA40" i="2"/>
  <c r="BX40" i="2" s="1"/>
  <c r="BW40" i="2"/>
  <c r="BS40" i="2"/>
  <c r="BV40" i="2"/>
  <c r="BQ40" i="2" s="1"/>
  <c r="BU40" i="2"/>
  <c r="BT40" i="2"/>
  <c r="BO40" i="2" s="1"/>
  <c r="BR40" i="2"/>
  <c r="BP40" i="2" s="1"/>
  <c r="BN40" i="2"/>
  <c r="BJ40" i="2"/>
  <c r="BL40" i="2"/>
  <c r="BK40" i="2"/>
  <c r="BI40" i="2"/>
  <c r="BF40" i="2" s="1"/>
  <c r="DG39" i="2"/>
  <c r="DC39" i="2"/>
  <c r="DF39" i="2"/>
  <c r="DA39" i="2" s="1"/>
  <c r="DE39" i="2"/>
  <c r="DD39" i="2"/>
  <c r="DB39" i="2"/>
  <c r="CZ39" i="2" s="1"/>
  <c r="CX39" i="2"/>
  <c r="CT39" i="2"/>
  <c r="CW39" i="2"/>
  <c r="CR39" i="2" s="1"/>
  <c r="CV39" i="2"/>
  <c r="CU39" i="2"/>
  <c r="CS39" i="2"/>
  <c r="CQ39" i="2" s="1"/>
  <c r="CO39" i="2"/>
  <c r="CK39" i="2"/>
  <c r="CN39" i="2"/>
  <c r="CI39" i="2" s="1"/>
  <c r="CM39" i="2"/>
  <c r="CL39" i="2"/>
  <c r="CF39" i="2"/>
  <c r="CB39" i="2"/>
  <c r="CE39" i="2"/>
  <c r="BZ39" i="2" s="1"/>
  <c r="CD39" i="2"/>
  <c r="CC39" i="2"/>
  <c r="CA39" i="2"/>
  <c r="BY39" i="2" s="1"/>
  <c r="BW39" i="2"/>
  <c r="BS39" i="2"/>
  <c r="BV39" i="2"/>
  <c r="BQ39" i="2" s="1"/>
  <c r="BU39" i="2"/>
  <c r="BT39" i="2"/>
  <c r="BO39" i="2" s="1"/>
  <c r="BR39" i="2"/>
  <c r="BP39" i="2" s="1"/>
  <c r="BN39" i="2"/>
  <c r="BJ39" i="2"/>
  <c r="BL39" i="2"/>
  <c r="BK39" i="2"/>
  <c r="BI39" i="2"/>
  <c r="DG38" i="2"/>
  <c r="DC38" i="2"/>
  <c r="DF38" i="2"/>
  <c r="DA38" i="2" s="1"/>
  <c r="DE38" i="2"/>
  <c r="DD38" i="2"/>
  <c r="DB38" i="2"/>
  <c r="CZ38" i="2" s="1"/>
  <c r="CX38" i="2"/>
  <c r="CT38" i="2"/>
  <c r="CW38" i="2"/>
  <c r="CR38" i="2" s="1"/>
  <c r="CV38" i="2"/>
  <c r="CU38" i="2"/>
  <c r="CS38" i="2"/>
  <c r="CQ38" i="2" s="1"/>
  <c r="CO38" i="2"/>
  <c r="CK38" i="2"/>
  <c r="CN38" i="2"/>
  <c r="CI38" i="2" s="1"/>
  <c r="CM38" i="2"/>
  <c r="CL38" i="2"/>
  <c r="CF38" i="2"/>
  <c r="CB38" i="2"/>
  <c r="CE38" i="2"/>
  <c r="BZ38" i="2" s="1"/>
  <c r="CD38" i="2"/>
  <c r="CC38" i="2"/>
  <c r="CA38" i="2"/>
  <c r="BX38" i="2" s="1"/>
  <c r="BW38" i="2"/>
  <c r="BS38" i="2"/>
  <c r="BV38" i="2"/>
  <c r="BQ38" i="2" s="1"/>
  <c r="BU38" i="2"/>
  <c r="BT38" i="2"/>
  <c r="BO38" i="2" s="1"/>
  <c r="BR38" i="2"/>
  <c r="BP38" i="2" s="1"/>
  <c r="BN38" i="2"/>
  <c r="BJ38" i="2"/>
  <c r="BL38" i="2"/>
  <c r="BK38" i="2"/>
  <c r="BI38" i="2"/>
  <c r="DG37" i="2"/>
  <c r="DC37" i="2"/>
  <c r="DF37" i="2"/>
  <c r="DA37" i="2" s="1"/>
  <c r="DE37" i="2"/>
  <c r="DD37" i="2"/>
  <c r="DB37" i="2"/>
  <c r="CZ37" i="2" s="1"/>
  <c r="CX37" i="2"/>
  <c r="CT37" i="2"/>
  <c r="CW37" i="2"/>
  <c r="CR37" i="2" s="1"/>
  <c r="CV37" i="2"/>
  <c r="CU37" i="2"/>
  <c r="CS37" i="2"/>
  <c r="CQ37" i="2" s="1"/>
  <c r="CO37" i="2"/>
  <c r="CK37" i="2"/>
  <c r="CN37" i="2"/>
  <c r="CI37" i="2" s="1"/>
  <c r="CM37" i="2"/>
  <c r="CL37" i="2"/>
  <c r="CF37" i="2"/>
  <c r="CB37" i="2"/>
  <c r="CE37" i="2"/>
  <c r="BZ37" i="2" s="1"/>
  <c r="CD37" i="2"/>
  <c r="CC37" i="2"/>
  <c r="CA37" i="2"/>
  <c r="BX37" i="2" s="1"/>
  <c r="BW37" i="2"/>
  <c r="BS37" i="2"/>
  <c r="BV37" i="2"/>
  <c r="BQ37" i="2" s="1"/>
  <c r="BU37" i="2"/>
  <c r="BT37" i="2"/>
  <c r="BO37" i="2" s="1"/>
  <c r="BR37" i="2"/>
  <c r="BP37" i="2" s="1"/>
  <c r="BN37" i="2"/>
  <c r="BJ37" i="2"/>
  <c r="BL37" i="2"/>
  <c r="BK37" i="2"/>
  <c r="BI37" i="2"/>
  <c r="DG36" i="2"/>
  <c r="DC36" i="2"/>
  <c r="DF36" i="2"/>
  <c r="DA36" i="2" s="1"/>
  <c r="DE36" i="2"/>
  <c r="DD36" i="2"/>
  <c r="DB36" i="2"/>
  <c r="CZ36" i="2" s="1"/>
  <c r="CX36" i="2"/>
  <c r="CT36" i="2"/>
  <c r="CW36" i="2"/>
  <c r="CR36" i="2" s="1"/>
  <c r="CV36" i="2"/>
  <c r="CU36" i="2"/>
  <c r="CS36" i="2"/>
  <c r="CQ36" i="2" s="1"/>
  <c r="CO36" i="2"/>
  <c r="CK36" i="2"/>
  <c r="CN36" i="2"/>
  <c r="CI36" i="2" s="1"/>
  <c r="CM36" i="2"/>
  <c r="CL36" i="2"/>
  <c r="CF36" i="2"/>
  <c r="CB36" i="2"/>
  <c r="CE36" i="2"/>
  <c r="BZ36" i="2" s="1"/>
  <c r="CD36" i="2"/>
  <c r="CC36" i="2"/>
  <c r="CA36" i="2"/>
  <c r="BY36" i="2" s="1"/>
  <c r="BW36" i="2"/>
  <c r="BS36" i="2"/>
  <c r="BV36" i="2"/>
  <c r="BQ36" i="2" s="1"/>
  <c r="BU36" i="2"/>
  <c r="BT36" i="2"/>
  <c r="BO36" i="2" s="1"/>
  <c r="BR36" i="2"/>
  <c r="BP36" i="2" s="1"/>
  <c r="BN36" i="2"/>
  <c r="BJ36" i="2"/>
  <c r="BL36" i="2"/>
  <c r="BK36" i="2"/>
  <c r="BI36" i="2"/>
  <c r="DG35" i="2"/>
  <c r="DC35" i="2"/>
  <c r="DF35" i="2"/>
  <c r="DA35" i="2" s="1"/>
  <c r="DE35" i="2"/>
  <c r="DD35" i="2"/>
  <c r="DB35" i="2"/>
  <c r="CZ35" i="2" s="1"/>
  <c r="CX35" i="2"/>
  <c r="CT35" i="2"/>
  <c r="CW35" i="2"/>
  <c r="CR35" i="2" s="1"/>
  <c r="CV35" i="2"/>
  <c r="CU35" i="2"/>
  <c r="CS35" i="2"/>
  <c r="CP35" i="2" s="1"/>
  <c r="CO35" i="2"/>
  <c r="CK35" i="2"/>
  <c r="CN35" i="2"/>
  <c r="CI35" i="2" s="1"/>
  <c r="CM35" i="2"/>
  <c r="CL35" i="2"/>
  <c r="CF35" i="2"/>
  <c r="CB35" i="2"/>
  <c r="CE35" i="2"/>
  <c r="BZ35" i="2" s="1"/>
  <c r="CD35" i="2"/>
  <c r="CC35" i="2"/>
  <c r="CA35" i="2"/>
  <c r="BX35" i="2" s="1"/>
  <c r="BW35" i="2"/>
  <c r="BS35" i="2"/>
  <c r="BV35" i="2"/>
  <c r="BQ35" i="2" s="1"/>
  <c r="BU35" i="2"/>
  <c r="BT35" i="2"/>
  <c r="BO35" i="2" s="1"/>
  <c r="BR35" i="2"/>
  <c r="BP35" i="2" s="1"/>
  <c r="BN35" i="2"/>
  <c r="BJ35" i="2"/>
  <c r="BL35" i="2"/>
  <c r="BK35" i="2"/>
  <c r="BI35" i="2"/>
  <c r="DG34" i="2"/>
  <c r="DC34" i="2"/>
  <c r="DF34" i="2"/>
  <c r="DA34" i="2" s="1"/>
  <c r="DE34" i="2"/>
  <c r="DD34" i="2"/>
  <c r="DB34" i="2"/>
  <c r="CZ34" i="2" s="1"/>
  <c r="CX34" i="2"/>
  <c r="CT34" i="2"/>
  <c r="CW34" i="2"/>
  <c r="CR34" i="2" s="1"/>
  <c r="CV34" i="2"/>
  <c r="CU34" i="2"/>
  <c r="CS34" i="2"/>
  <c r="CQ34" i="2" s="1"/>
  <c r="CO34" i="2"/>
  <c r="CK34" i="2"/>
  <c r="CN34" i="2"/>
  <c r="CI34" i="2" s="1"/>
  <c r="CM34" i="2"/>
  <c r="CL34" i="2"/>
  <c r="CF34" i="2"/>
  <c r="CB34" i="2"/>
  <c r="CE34" i="2"/>
  <c r="BZ34" i="2" s="1"/>
  <c r="CD34" i="2"/>
  <c r="CC34" i="2"/>
  <c r="CA34" i="2"/>
  <c r="BX34" i="2" s="1"/>
  <c r="BW34" i="2"/>
  <c r="BS34" i="2"/>
  <c r="BV34" i="2"/>
  <c r="BQ34" i="2" s="1"/>
  <c r="BU34" i="2"/>
  <c r="BT34" i="2"/>
  <c r="BO34" i="2" s="1"/>
  <c r="BR34" i="2"/>
  <c r="BP34" i="2" s="1"/>
  <c r="BN34" i="2"/>
  <c r="BJ34" i="2"/>
  <c r="BL34" i="2"/>
  <c r="BK34" i="2"/>
  <c r="BI34" i="2"/>
  <c r="DG33" i="2"/>
  <c r="DC33" i="2"/>
  <c r="DF33" i="2"/>
  <c r="DA33" i="2" s="1"/>
  <c r="DE33" i="2"/>
  <c r="DD33" i="2"/>
  <c r="DB33" i="2"/>
  <c r="CZ33" i="2" s="1"/>
  <c r="CX33" i="2"/>
  <c r="CT33" i="2"/>
  <c r="CW33" i="2"/>
  <c r="CR33" i="2" s="1"/>
  <c r="CV33" i="2"/>
  <c r="CU33" i="2"/>
  <c r="CS33" i="2"/>
  <c r="CQ33" i="2" s="1"/>
  <c r="CO33" i="2"/>
  <c r="CK33" i="2"/>
  <c r="CN33" i="2"/>
  <c r="CI33" i="2" s="1"/>
  <c r="CM33" i="2"/>
  <c r="CL33" i="2"/>
  <c r="CF33" i="2"/>
  <c r="CB33" i="2"/>
  <c r="CE33" i="2"/>
  <c r="BZ33" i="2" s="1"/>
  <c r="CD33" i="2"/>
  <c r="CC33" i="2"/>
  <c r="CA33" i="2"/>
  <c r="BY33" i="2" s="1"/>
  <c r="BW33" i="2"/>
  <c r="BS33" i="2"/>
  <c r="BV33" i="2"/>
  <c r="BQ33" i="2" s="1"/>
  <c r="BU33" i="2"/>
  <c r="BT33" i="2"/>
  <c r="BO33" i="2" s="1"/>
  <c r="BR33" i="2"/>
  <c r="BP33" i="2" s="1"/>
  <c r="BN33" i="2"/>
  <c r="BJ33" i="2"/>
  <c r="BL33" i="2"/>
  <c r="BK33" i="2"/>
  <c r="BI33" i="2"/>
  <c r="DG32" i="2"/>
  <c r="DC32" i="2"/>
  <c r="DF32" i="2"/>
  <c r="DA32" i="2" s="1"/>
  <c r="DE32" i="2"/>
  <c r="DD32" i="2"/>
  <c r="DB32" i="2"/>
  <c r="CZ32" i="2" s="1"/>
  <c r="CX32" i="2"/>
  <c r="CT32" i="2"/>
  <c r="CW32" i="2"/>
  <c r="CR32" i="2" s="1"/>
  <c r="CV32" i="2"/>
  <c r="CU32" i="2"/>
  <c r="CS32" i="2"/>
  <c r="CQ32" i="2" s="1"/>
  <c r="CO32" i="2"/>
  <c r="CK32" i="2"/>
  <c r="CN32" i="2"/>
  <c r="CI32" i="2" s="1"/>
  <c r="CM32" i="2"/>
  <c r="CL32" i="2"/>
  <c r="CF32" i="2"/>
  <c r="CB32" i="2"/>
  <c r="CE32" i="2"/>
  <c r="BZ32" i="2" s="1"/>
  <c r="CD32" i="2"/>
  <c r="CC32" i="2"/>
  <c r="CA32" i="2"/>
  <c r="BX32" i="2" s="1"/>
  <c r="BW32" i="2"/>
  <c r="BS32" i="2"/>
  <c r="BV32" i="2"/>
  <c r="BQ32" i="2" s="1"/>
  <c r="BU32" i="2"/>
  <c r="BT32" i="2"/>
  <c r="BO32" i="2" s="1"/>
  <c r="BR32" i="2"/>
  <c r="BP32" i="2" s="1"/>
  <c r="BN32" i="2"/>
  <c r="BJ32" i="2"/>
  <c r="BL32" i="2"/>
  <c r="BK32" i="2"/>
  <c r="BI32" i="2"/>
  <c r="DG31" i="2"/>
  <c r="DC31" i="2"/>
  <c r="DF31" i="2"/>
  <c r="DA31" i="2" s="1"/>
  <c r="DE31" i="2"/>
  <c r="DD31" i="2"/>
  <c r="DB31" i="2"/>
  <c r="CZ31" i="2" s="1"/>
  <c r="CX31" i="2"/>
  <c r="CT31" i="2"/>
  <c r="CW31" i="2"/>
  <c r="CR31" i="2" s="1"/>
  <c r="CV31" i="2"/>
  <c r="CU31" i="2"/>
  <c r="CS31" i="2"/>
  <c r="CP31" i="2" s="1"/>
  <c r="CO31" i="2"/>
  <c r="CK31" i="2"/>
  <c r="CN31" i="2"/>
  <c r="CI31" i="2" s="1"/>
  <c r="CM31" i="2"/>
  <c r="CL31" i="2"/>
  <c r="CF31" i="2"/>
  <c r="CB31" i="2"/>
  <c r="CE31" i="2"/>
  <c r="BZ31" i="2" s="1"/>
  <c r="CD31" i="2"/>
  <c r="CC31" i="2"/>
  <c r="CA31" i="2"/>
  <c r="BY31" i="2" s="1"/>
  <c r="BW31" i="2"/>
  <c r="BS31" i="2"/>
  <c r="BV31" i="2"/>
  <c r="BQ31" i="2" s="1"/>
  <c r="BU31" i="2"/>
  <c r="BT31" i="2"/>
  <c r="BO31" i="2" s="1"/>
  <c r="BR31" i="2"/>
  <c r="BP31" i="2" s="1"/>
  <c r="BN31" i="2"/>
  <c r="BJ31" i="2"/>
  <c r="BL31" i="2"/>
  <c r="BK31" i="2"/>
  <c r="BI31" i="2"/>
  <c r="BF31" i="2" s="1"/>
  <c r="DG30" i="2"/>
  <c r="DC30" i="2"/>
  <c r="DF30" i="2"/>
  <c r="DA30" i="2" s="1"/>
  <c r="DE30" i="2"/>
  <c r="DD30" i="2"/>
  <c r="DB30" i="2"/>
  <c r="CY30" i="2" s="1"/>
  <c r="CX30" i="2"/>
  <c r="CT30" i="2"/>
  <c r="CW30" i="2"/>
  <c r="CR30" i="2" s="1"/>
  <c r="CV30" i="2"/>
  <c r="CU30" i="2"/>
  <c r="CS30" i="2"/>
  <c r="CP30" i="2" s="1"/>
  <c r="CO30" i="2"/>
  <c r="CK30" i="2"/>
  <c r="CN30" i="2"/>
  <c r="CI30" i="2" s="1"/>
  <c r="CM30" i="2"/>
  <c r="CL30" i="2"/>
  <c r="CF30" i="2"/>
  <c r="CB30" i="2"/>
  <c r="CE30" i="2"/>
  <c r="BZ30" i="2" s="1"/>
  <c r="CD30" i="2"/>
  <c r="CC30" i="2"/>
  <c r="CA30" i="2"/>
  <c r="BY30" i="2" s="1"/>
  <c r="BW30" i="2"/>
  <c r="BS30" i="2"/>
  <c r="BV30" i="2"/>
  <c r="BQ30" i="2" s="1"/>
  <c r="BU30" i="2"/>
  <c r="BT30" i="2"/>
  <c r="BO30" i="2" s="1"/>
  <c r="BR30" i="2"/>
  <c r="BP30" i="2" s="1"/>
  <c r="BN30" i="2"/>
  <c r="BJ30" i="2"/>
  <c r="BL30" i="2"/>
  <c r="BK30" i="2"/>
  <c r="BI30" i="2"/>
  <c r="BF30" i="2" s="1"/>
  <c r="DG29" i="2"/>
  <c r="DC29" i="2"/>
  <c r="DF29" i="2"/>
  <c r="DA29" i="2" s="1"/>
  <c r="DE29" i="2"/>
  <c r="DD29" i="2"/>
  <c r="DB29" i="2"/>
  <c r="CZ29" i="2" s="1"/>
  <c r="CX29" i="2"/>
  <c r="CT29" i="2"/>
  <c r="CW29" i="2"/>
  <c r="CR29" i="2" s="1"/>
  <c r="CV29" i="2"/>
  <c r="CU29" i="2"/>
  <c r="CS29" i="2"/>
  <c r="CP29" i="2" s="1"/>
  <c r="CO29" i="2"/>
  <c r="CK29" i="2"/>
  <c r="CN29" i="2"/>
  <c r="CI29" i="2" s="1"/>
  <c r="CM29" i="2"/>
  <c r="CL29" i="2"/>
  <c r="CG29" i="2"/>
  <c r="CF29" i="2"/>
  <c r="CB29" i="2"/>
  <c r="CE29" i="2"/>
  <c r="BZ29" i="2" s="1"/>
  <c r="CD29" i="2"/>
  <c r="CC29" i="2"/>
  <c r="CA29" i="2"/>
  <c r="BX29" i="2" s="1"/>
  <c r="BW29" i="2"/>
  <c r="BS29" i="2"/>
  <c r="BV29" i="2"/>
  <c r="BQ29" i="2" s="1"/>
  <c r="BU29" i="2"/>
  <c r="BT29" i="2"/>
  <c r="BO29" i="2" s="1"/>
  <c r="BR29" i="2"/>
  <c r="BP29" i="2" s="1"/>
  <c r="BN29" i="2"/>
  <c r="BJ29" i="2"/>
  <c r="BL29" i="2"/>
  <c r="BK29" i="2"/>
  <c r="BI29" i="2"/>
  <c r="DG28" i="2"/>
  <c r="DC28" i="2"/>
  <c r="DF28" i="2"/>
  <c r="DA28" i="2" s="1"/>
  <c r="DE28" i="2"/>
  <c r="DD28" i="2"/>
  <c r="DB28" i="2"/>
  <c r="CZ28" i="2" s="1"/>
  <c r="CX28" i="2"/>
  <c r="CT28" i="2"/>
  <c r="CW28" i="2"/>
  <c r="CR28" i="2" s="1"/>
  <c r="CV28" i="2"/>
  <c r="CU28" i="2"/>
  <c r="CS28" i="2"/>
  <c r="CQ28" i="2" s="1"/>
  <c r="CO28" i="2"/>
  <c r="CK28" i="2"/>
  <c r="CN28" i="2"/>
  <c r="CI28" i="2" s="1"/>
  <c r="CM28" i="2"/>
  <c r="CL28" i="2"/>
  <c r="CF28" i="2"/>
  <c r="CB28" i="2"/>
  <c r="CE28" i="2"/>
  <c r="BZ28" i="2" s="1"/>
  <c r="CD28" i="2"/>
  <c r="CC28" i="2"/>
  <c r="CA28" i="2"/>
  <c r="BX28" i="2" s="1"/>
  <c r="BW28" i="2"/>
  <c r="BS28" i="2"/>
  <c r="BV28" i="2"/>
  <c r="BQ28" i="2" s="1"/>
  <c r="BU28" i="2"/>
  <c r="BT28" i="2"/>
  <c r="BO28" i="2" s="1"/>
  <c r="BR28" i="2"/>
  <c r="BP28" i="2" s="1"/>
  <c r="BN28" i="2"/>
  <c r="BJ28" i="2"/>
  <c r="BL28" i="2"/>
  <c r="BK28" i="2"/>
  <c r="BI28" i="2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3" i="2"/>
  <c r="CI3" i="2" s="1"/>
  <c r="DF3" i="2"/>
  <c r="DF4" i="2"/>
  <c r="DF5" i="2"/>
  <c r="DF6" i="2"/>
  <c r="DF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CW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3" i="2"/>
  <c r="BY32" i="2" l="1"/>
  <c r="BF35" i="2"/>
  <c r="CY36" i="2"/>
  <c r="CP40" i="2"/>
  <c r="CQ30" i="2"/>
  <c r="BY40" i="2"/>
  <c r="BX41" i="2"/>
  <c r="CZ30" i="2"/>
  <c r="BF28" i="2"/>
  <c r="BY35" i="2"/>
  <c r="BX36" i="2"/>
  <c r="CP36" i="2"/>
  <c r="CP41" i="2"/>
  <c r="BY28" i="2"/>
  <c r="BY38" i="2"/>
  <c r="BY34" i="2"/>
  <c r="BF42" i="2"/>
  <c r="CP32" i="2"/>
  <c r="CP33" i="2"/>
  <c r="CQ29" i="2"/>
  <c r="BY37" i="2"/>
  <c r="CZ40" i="2"/>
  <c r="CQ42" i="2"/>
  <c r="BX31" i="2"/>
  <c r="BF38" i="2"/>
  <c r="BF39" i="2"/>
  <c r="BX39" i="2"/>
  <c r="CY28" i="2"/>
  <c r="BF33" i="2"/>
  <c r="CP28" i="2"/>
  <c r="CY32" i="2"/>
  <c r="BF34" i="2"/>
  <c r="CP37" i="2"/>
  <c r="BF32" i="2"/>
  <c r="BY29" i="2"/>
  <c r="BX30" i="2"/>
  <c r="CQ31" i="2"/>
  <c r="CQ35" i="2"/>
  <c r="BY42" i="2"/>
  <c r="BF37" i="2"/>
  <c r="BX33" i="2"/>
  <c r="CP34" i="2"/>
  <c r="BF36" i="2"/>
  <c r="CP38" i="2"/>
  <c r="BF29" i="2"/>
  <c r="CY34" i="2"/>
  <c r="CY38" i="2"/>
  <c r="CP39" i="2"/>
  <c r="CG37" i="2"/>
  <c r="CG39" i="2"/>
  <c r="CG28" i="2"/>
  <c r="CY29" i="2"/>
  <c r="CG30" i="2"/>
  <c r="CY31" i="2"/>
  <c r="CG32" i="2"/>
  <c r="CY33" i="2"/>
  <c r="CG34" i="2"/>
  <c r="CY35" i="2"/>
  <c r="CG36" i="2"/>
  <c r="CY37" i="2"/>
  <c r="CG38" i="2"/>
  <c r="CY39" i="2"/>
  <c r="CG40" i="2"/>
  <c r="CY41" i="2"/>
  <c r="CG42" i="2"/>
  <c r="BN2" i="2"/>
  <c r="BW2" i="2" s="1"/>
  <c r="DD3" i="2"/>
  <c r="DE3" i="2"/>
  <c r="DC3" i="2"/>
  <c r="DG3" i="2"/>
  <c r="DD4" i="2"/>
  <c r="DE4" i="2"/>
  <c r="DA4" i="2"/>
  <c r="DC4" i="2"/>
  <c r="DG4" i="2"/>
  <c r="DD5" i="2"/>
  <c r="DE5" i="2"/>
  <c r="DC5" i="2"/>
  <c r="DG5" i="2"/>
  <c r="DD6" i="2"/>
  <c r="DE6" i="2"/>
  <c r="DC6" i="2"/>
  <c r="DG6" i="2"/>
  <c r="DD7" i="2"/>
  <c r="DE7" i="2"/>
  <c r="DA7" i="2"/>
  <c r="DC7" i="2"/>
  <c r="DG7" i="2"/>
  <c r="DD8" i="2"/>
  <c r="DE8" i="2"/>
  <c r="DC8" i="2"/>
  <c r="DG8" i="2"/>
  <c r="DD9" i="2"/>
  <c r="DE9" i="2"/>
  <c r="DA9" i="2"/>
  <c r="DC9" i="2"/>
  <c r="DG9" i="2"/>
  <c r="DD10" i="2"/>
  <c r="DE10" i="2"/>
  <c r="DC10" i="2"/>
  <c r="DG10" i="2"/>
  <c r="DD11" i="2"/>
  <c r="DE11" i="2"/>
  <c r="DA11" i="2"/>
  <c r="DC11" i="2"/>
  <c r="DG11" i="2"/>
  <c r="DD12" i="2"/>
  <c r="DE12" i="2"/>
  <c r="DA12" i="2"/>
  <c r="DC12" i="2"/>
  <c r="DG12" i="2"/>
  <c r="DD13" i="2"/>
  <c r="DE13" i="2"/>
  <c r="DA13" i="2"/>
  <c r="DC13" i="2"/>
  <c r="DG13" i="2"/>
  <c r="DD14" i="2"/>
  <c r="DE14" i="2"/>
  <c r="DA14" i="2"/>
  <c r="DC14" i="2"/>
  <c r="DG14" i="2"/>
  <c r="DD15" i="2"/>
  <c r="DE15" i="2"/>
  <c r="DC15" i="2"/>
  <c r="DG15" i="2"/>
  <c r="DD16" i="2"/>
  <c r="DE16" i="2"/>
  <c r="DA16" i="2"/>
  <c r="DC16" i="2"/>
  <c r="DG16" i="2"/>
  <c r="DD17" i="2"/>
  <c r="DE17" i="2"/>
  <c r="DC17" i="2"/>
  <c r="DG17" i="2"/>
  <c r="DD18" i="2"/>
  <c r="DE18" i="2"/>
  <c r="DC18" i="2"/>
  <c r="DG18" i="2"/>
  <c r="DD19" i="2"/>
  <c r="DE19" i="2"/>
  <c r="DA19" i="2"/>
  <c r="DC19" i="2"/>
  <c r="DG19" i="2"/>
  <c r="DD20" i="2"/>
  <c r="DE20" i="2"/>
  <c r="DA20" i="2"/>
  <c r="DC20" i="2"/>
  <c r="DG20" i="2"/>
  <c r="DD21" i="2"/>
  <c r="DE21" i="2"/>
  <c r="DA21" i="2"/>
  <c r="DC21" i="2"/>
  <c r="DG21" i="2"/>
  <c r="DD22" i="2"/>
  <c r="DE22" i="2"/>
  <c r="DA22" i="2"/>
  <c r="DC22" i="2"/>
  <c r="DG22" i="2"/>
  <c r="DD23" i="2"/>
  <c r="DE23" i="2"/>
  <c r="DC23" i="2"/>
  <c r="DG23" i="2"/>
  <c r="DD24" i="2"/>
  <c r="DE24" i="2"/>
  <c r="DA24" i="2"/>
  <c r="DC24" i="2"/>
  <c r="DG24" i="2"/>
  <c r="DD25" i="2"/>
  <c r="DE25" i="2"/>
  <c r="DC25" i="2"/>
  <c r="DG25" i="2"/>
  <c r="DD26" i="2"/>
  <c r="DE26" i="2"/>
  <c r="DA26" i="2"/>
  <c r="DC26" i="2"/>
  <c r="DG26" i="2"/>
  <c r="DD27" i="2"/>
  <c r="DE27" i="2"/>
  <c r="DC27" i="2"/>
  <c r="DG27" i="2"/>
  <c r="DB4" i="2"/>
  <c r="CZ4" i="2" s="1"/>
  <c r="DB5" i="2"/>
  <c r="CZ5" i="2" s="1"/>
  <c r="DB6" i="2"/>
  <c r="CZ6" i="2" s="1"/>
  <c r="DB7" i="2"/>
  <c r="CZ7" i="2" s="1"/>
  <c r="DB8" i="2"/>
  <c r="CZ8" i="2" s="1"/>
  <c r="DB9" i="2"/>
  <c r="CZ9" i="2" s="1"/>
  <c r="DB10" i="2"/>
  <c r="CZ10" i="2" s="1"/>
  <c r="DB11" i="2"/>
  <c r="CZ11" i="2" s="1"/>
  <c r="DB12" i="2"/>
  <c r="CZ12" i="2" s="1"/>
  <c r="DB13" i="2"/>
  <c r="CZ13" i="2" s="1"/>
  <c r="DB14" i="2"/>
  <c r="CZ14" i="2" s="1"/>
  <c r="DB15" i="2"/>
  <c r="CZ15" i="2" s="1"/>
  <c r="DB16" i="2"/>
  <c r="CZ16" i="2" s="1"/>
  <c r="DB17" i="2"/>
  <c r="CZ17" i="2" s="1"/>
  <c r="DB18" i="2"/>
  <c r="CZ18" i="2" s="1"/>
  <c r="DB19" i="2"/>
  <c r="CZ19" i="2" s="1"/>
  <c r="DB20" i="2"/>
  <c r="CZ20" i="2" s="1"/>
  <c r="DB21" i="2"/>
  <c r="CZ21" i="2" s="1"/>
  <c r="DB22" i="2"/>
  <c r="CZ22" i="2" s="1"/>
  <c r="DB23" i="2"/>
  <c r="CZ23" i="2" s="1"/>
  <c r="DB24" i="2"/>
  <c r="CY24" i="2" s="1"/>
  <c r="DB25" i="2"/>
  <c r="CZ25" i="2" s="1"/>
  <c r="DB26" i="2"/>
  <c r="CZ26" i="2" s="1"/>
  <c r="DB27" i="2"/>
  <c r="CY27" i="2" s="1"/>
  <c r="DB3" i="2"/>
  <c r="CZ3" i="2" s="1"/>
  <c r="DA27" i="2"/>
  <c r="DA25" i="2"/>
  <c r="DA23" i="2"/>
  <c r="DA18" i="2"/>
  <c r="DA17" i="2"/>
  <c r="DA15" i="2"/>
  <c r="DA10" i="2"/>
  <c r="DA8" i="2"/>
  <c r="DA6" i="2"/>
  <c r="DA5" i="2"/>
  <c r="DA3" i="2"/>
  <c r="DB2" i="2"/>
  <c r="CZ42" i="2" s="1"/>
  <c r="CU3" i="2"/>
  <c r="CV3" i="2"/>
  <c r="CT3" i="2"/>
  <c r="CX3" i="2"/>
  <c r="CU4" i="2"/>
  <c r="CV4" i="2"/>
  <c r="CT4" i="2"/>
  <c r="CX4" i="2"/>
  <c r="CU5" i="2"/>
  <c r="CV5" i="2"/>
  <c r="CR5" i="2"/>
  <c r="CT5" i="2"/>
  <c r="CX5" i="2"/>
  <c r="CU6" i="2"/>
  <c r="CV6" i="2"/>
  <c r="CR6" i="2"/>
  <c r="CT6" i="2"/>
  <c r="CX6" i="2"/>
  <c r="CU7" i="2"/>
  <c r="CV7" i="2"/>
  <c r="CR7" i="2"/>
  <c r="CT7" i="2"/>
  <c r="CX7" i="2"/>
  <c r="CU8" i="2"/>
  <c r="CV8" i="2"/>
  <c r="CR8" i="2"/>
  <c r="CT8" i="2"/>
  <c r="CX8" i="2"/>
  <c r="CU9" i="2"/>
  <c r="CV9" i="2"/>
  <c r="CR9" i="2"/>
  <c r="CT9" i="2"/>
  <c r="CX9" i="2"/>
  <c r="CU10" i="2"/>
  <c r="CV10" i="2"/>
  <c r="CR10" i="2"/>
  <c r="CT10" i="2"/>
  <c r="CX10" i="2"/>
  <c r="CU11" i="2"/>
  <c r="CV11" i="2"/>
  <c r="CR11" i="2"/>
  <c r="CT11" i="2"/>
  <c r="CX11" i="2"/>
  <c r="CU12" i="2"/>
  <c r="CV12" i="2"/>
  <c r="CR12" i="2"/>
  <c r="CT12" i="2"/>
  <c r="CX12" i="2"/>
  <c r="CU13" i="2"/>
  <c r="CV13" i="2"/>
  <c r="CT13" i="2"/>
  <c r="CX13" i="2"/>
  <c r="CU14" i="2"/>
  <c r="CV14" i="2"/>
  <c r="CR14" i="2"/>
  <c r="CT14" i="2"/>
  <c r="CX14" i="2"/>
  <c r="CU15" i="2"/>
  <c r="CV15" i="2"/>
  <c r="CT15" i="2"/>
  <c r="CX15" i="2"/>
  <c r="CU16" i="2"/>
  <c r="CV16" i="2"/>
  <c r="CT16" i="2"/>
  <c r="CX16" i="2"/>
  <c r="CU17" i="2"/>
  <c r="CV17" i="2"/>
  <c r="CR17" i="2"/>
  <c r="CT17" i="2"/>
  <c r="CX17" i="2"/>
  <c r="CU18" i="2"/>
  <c r="CV18" i="2"/>
  <c r="CT18" i="2"/>
  <c r="CX18" i="2"/>
  <c r="CU19" i="2"/>
  <c r="CV19" i="2"/>
  <c r="CR19" i="2"/>
  <c r="CT19" i="2"/>
  <c r="CX19" i="2"/>
  <c r="CU20" i="2"/>
  <c r="CV20" i="2"/>
  <c r="CR20" i="2"/>
  <c r="CT20" i="2"/>
  <c r="CX20" i="2"/>
  <c r="CU21" i="2"/>
  <c r="CV21" i="2"/>
  <c r="CR21" i="2"/>
  <c r="CT21" i="2"/>
  <c r="CX21" i="2"/>
  <c r="CU22" i="2"/>
  <c r="CV22" i="2"/>
  <c r="CR22" i="2"/>
  <c r="CT22" i="2"/>
  <c r="CX22" i="2"/>
  <c r="CU23" i="2"/>
  <c r="CV23" i="2"/>
  <c r="CT23" i="2"/>
  <c r="CX23" i="2"/>
  <c r="CU24" i="2"/>
  <c r="CV24" i="2"/>
  <c r="CR24" i="2"/>
  <c r="CT24" i="2"/>
  <c r="CX24" i="2"/>
  <c r="CU25" i="2"/>
  <c r="CV25" i="2"/>
  <c r="CT25" i="2"/>
  <c r="CX25" i="2"/>
  <c r="CU26" i="2"/>
  <c r="CV26" i="2"/>
  <c r="CR26" i="2"/>
  <c r="CT26" i="2"/>
  <c r="CX26" i="2"/>
  <c r="CU27" i="2"/>
  <c r="CV27" i="2"/>
  <c r="CT27" i="2"/>
  <c r="CX27" i="2"/>
  <c r="CR3" i="2"/>
  <c r="CR18" i="2"/>
  <c r="CR16" i="2"/>
  <c r="CS4" i="2"/>
  <c r="CQ4" i="2" s="1"/>
  <c r="CS5" i="2"/>
  <c r="CQ5" i="2" s="1"/>
  <c r="CS6" i="2"/>
  <c r="CS7" i="2"/>
  <c r="CQ7" i="2" s="1"/>
  <c r="CS8" i="2"/>
  <c r="CQ8" i="2" s="1"/>
  <c r="CS9" i="2"/>
  <c r="CQ9" i="2" s="1"/>
  <c r="CS10" i="2"/>
  <c r="CS11" i="2"/>
  <c r="CQ11" i="2" s="1"/>
  <c r="CS12" i="2"/>
  <c r="CQ12" i="2" s="1"/>
  <c r="CS13" i="2"/>
  <c r="CQ13" i="2" s="1"/>
  <c r="CS14" i="2"/>
  <c r="CQ14" i="2" s="1"/>
  <c r="CS15" i="2"/>
  <c r="CQ15" i="2" s="1"/>
  <c r="CS16" i="2"/>
  <c r="CQ16" i="2" s="1"/>
  <c r="CS17" i="2"/>
  <c r="CQ17" i="2" s="1"/>
  <c r="CS18" i="2"/>
  <c r="CS19" i="2"/>
  <c r="CQ19" i="2" s="1"/>
  <c r="CS20" i="2"/>
  <c r="CQ20" i="2" s="1"/>
  <c r="CS21" i="2"/>
  <c r="CQ21" i="2" s="1"/>
  <c r="CS22" i="2"/>
  <c r="CQ22" i="2" s="1"/>
  <c r="CS23" i="2"/>
  <c r="CQ23" i="2" s="1"/>
  <c r="CS24" i="2"/>
  <c r="CQ24" i="2" s="1"/>
  <c r="CS25" i="2"/>
  <c r="CS26" i="2"/>
  <c r="CQ26" i="2" s="1"/>
  <c r="CS27" i="2"/>
  <c r="CQ27" i="2" s="1"/>
  <c r="CS3" i="2"/>
  <c r="CR27" i="2"/>
  <c r="CR25" i="2"/>
  <c r="CR23" i="2"/>
  <c r="CR15" i="2"/>
  <c r="CR13" i="2"/>
  <c r="CR4" i="2"/>
  <c r="CL3" i="2"/>
  <c r="CM3" i="2"/>
  <c r="CK3" i="2"/>
  <c r="CO3" i="2"/>
  <c r="CL4" i="2"/>
  <c r="CM4" i="2"/>
  <c r="CI4" i="2"/>
  <c r="CK4" i="2"/>
  <c r="CO4" i="2"/>
  <c r="CL5" i="2"/>
  <c r="CM5" i="2"/>
  <c r="CK5" i="2"/>
  <c r="CO5" i="2"/>
  <c r="CL6" i="2"/>
  <c r="CM6" i="2"/>
  <c r="CK6" i="2"/>
  <c r="CO6" i="2"/>
  <c r="CL7" i="2"/>
  <c r="CM7" i="2"/>
  <c r="CI7" i="2"/>
  <c r="CK7" i="2"/>
  <c r="CO7" i="2"/>
  <c r="CL8" i="2"/>
  <c r="CM8" i="2"/>
  <c r="CI8" i="2"/>
  <c r="CK8" i="2"/>
  <c r="CO8" i="2"/>
  <c r="CL9" i="2"/>
  <c r="CM9" i="2"/>
  <c r="CI9" i="2"/>
  <c r="CK9" i="2"/>
  <c r="CO9" i="2"/>
  <c r="CL10" i="2"/>
  <c r="CM10" i="2"/>
  <c r="CK10" i="2"/>
  <c r="CO10" i="2"/>
  <c r="CL11" i="2"/>
  <c r="CM11" i="2"/>
  <c r="CI11" i="2"/>
  <c r="CK11" i="2"/>
  <c r="CO11" i="2"/>
  <c r="CL12" i="2"/>
  <c r="CM12" i="2"/>
  <c r="CI12" i="2"/>
  <c r="CK12" i="2"/>
  <c r="CO12" i="2"/>
  <c r="CL13" i="2"/>
  <c r="CM13" i="2"/>
  <c r="CI13" i="2"/>
  <c r="CK13" i="2"/>
  <c r="CO13" i="2"/>
  <c r="CL14" i="2"/>
  <c r="CM14" i="2"/>
  <c r="CI14" i="2"/>
  <c r="CK14" i="2"/>
  <c r="CO14" i="2"/>
  <c r="CL15" i="2"/>
  <c r="CM15" i="2"/>
  <c r="CI15" i="2"/>
  <c r="CK15" i="2"/>
  <c r="CO15" i="2"/>
  <c r="CL16" i="2"/>
  <c r="CM16" i="2"/>
  <c r="CI16" i="2"/>
  <c r="CK16" i="2"/>
  <c r="CO16" i="2"/>
  <c r="CL17" i="2"/>
  <c r="CM17" i="2"/>
  <c r="CK17" i="2"/>
  <c r="CO17" i="2"/>
  <c r="CL18" i="2"/>
  <c r="CM18" i="2"/>
  <c r="CI18" i="2"/>
  <c r="CK18" i="2"/>
  <c r="CO18" i="2"/>
  <c r="CL19" i="2"/>
  <c r="CM19" i="2"/>
  <c r="CI19" i="2"/>
  <c r="CK19" i="2"/>
  <c r="CO19" i="2"/>
  <c r="CL20" i="2"/>
  <c r="CM20" i="2"/>
  <c r="CK20" i="2"/>
  <c r="CO20" i="2"/>
  <c r="CL21" i="2"/>
  <c r="CM21" i="2"/>
  <c r="CK21" i="2"/>
  <c r="CO21" i="2"/>
  <c r="CL22" i="2"/>
  <c r="CM22" i="2"/>
  <c r="CK22" i="2"/>
  <c r="CO22" i="2"/>
  <c r="CL23" i="2"/>
  <c r="CM23" i="2"/>
  <c r="CI23" i="2"/>
  <c r="CK23" i="2"/>
  <c r="CO23" i="2"/>
  <c r="CL24" i="2"/>
  <c r="CM24" i="2"/>
  <c r="CK24" i="2"/>
  <c r="CO24" i="2"/>
  <c r="CL25" i="2"/>
  <c r="CM25" i="2"/>
  <c r="CI25" i="2"/>
  <c r="CK25" i="2"/>
  <c r="CO25" i="2"/>
  <c r="CL26" i="2"/>
  <c r="CM26" i="2"/>
  <c r="CI26" i="2"/>
  <c r="CK26" i="2"/>
  <c r="CO26" i="2"/>
  <c r="CL27" i="2"/>
  <c r="CM27" i="2"/>
  <c r="CI27" i="2"/>
  <c r="CK27" i="2"/>
  <c r="CO27" i="2"/>
  <c r="CI17" i="2"/>
  <c r="CI21" i="2"/>
  <c r="CI24" i="2"/>
  <c r="CI20" i="2"/>
  <c r="CG26" i="2"/>
  <c r="CA4" i="2"/>
  <c r="BY4" i="2" s="1"/>
  <c r="CA5" i="2"/>
  <c r="BY5" i="2" s="1"/>
  <c r="CA6" i="2"/>
  <c r="BY6" i="2" s="1"/>
  <c r="CA7" i="2"/>
  <c r="BY7" i="2" s="1"/>
  <c r="CA8" i="2"/>
  <c r="BY8" i="2" s="1"/>
  <c r="CA9" i="2"/>
  <c r="BY9" i="2" s="1"/>
  <c r="CA10" i="2"/>
  <c r="BY10" i="2" s="1"/>
  <c r="CA11" i="2"/>
  <c r="BY11" i="2" s="1"/>
  <c r="CA12" i="2"/>
  <c r="BY12" i="2" s="1"/>
  <c r="CA13" i="2"/>
  <c r="BY13" i="2" s="1"/>
  <c r="CA14" i="2"/>
  <c r="BY14" i="2" s="1"/>
  <c r="CA15" i="2"/>
  <c r="BY15" i="2" s="1"/>
  <c r="CA16" i="2"/>
  <c r="BY16" i="2" s="1"/>
  <c r="CA17" i="2"/>
  <c r="BY17" i="2" s="1"/>
  <c r="CA18" i="2"/>
  <c r="BY18" i="2" s="1"/>
  <c r="CA19" i="2"/>
  <c r="BY19" i="2" s="1"/>
  <c r="CA20" i="2"/>
  <c r="BY20" i="2" s="1"/>
  <c r="CA21" i="2"/>
  <c r="BY21" i="2" s="1"/>
  <c r="CA22" i="2"/>
  <c r="BY22" i="2" s="1"/>
  <c r="CA23" i="2"/>
  <c r="BY23" i="2" s="1"/>
  <c r="CA24" i="2"/>
  <c r="BY24" i="2" s="1"/>
  <c r="CA25" i="2"/>
  <c r="BY25" i="2" s="1"/>
  <c r="CA26" i="2"/>
  <c r="BY26" i="2" s="1"/>
  <c r="CA27" i="2"/>
  <c r="BY27" i="2" s="1"/>
  <c r="CI22" i="2"/>
  <c r="CG20" i="2"/>
  <c r="CG19" i="2"/>
  <c r="CG16" i="2"/>
  <c r="CI10" i="2"/>
  <c r="CG10" i="2"/>
  <c r="CG7" i="2"/>
  <c r="CI6" i="2"/>
  <c r="CG6" i="2"/>
  <c r="CI5" i="2"/>
  <c r="CG4" i="2"/>
  <c r="CC4" i="2"/>
  <c r="CD4" i="2"/>
  <c r="CE4" i="2"/>
  <c r="BZ4" i="2" s="1"/>
  <c r="CB4" i="2"/>
  <c r="CF4" i="2"/>
  <c r="CC5" i="2"/>
  <c r="CD5" i="2"/>
  <c r="CE5" i="2"/>
  <c r="BZ5" i="2" s="1"/>
  <c r="CB5" i="2"/>
  <c r="CF5" i="2"/>
  <c r="CC6" i="2"/>
  <c r="CD6" i="2"/>
  <c r="CE6" i="2"/>
  <c r="BZ6" i="2" s="1"/>
  <c r="CB6" i="2"/>
  <c r="CF6" i="2"/>
  <c r="CC7" i="2"/>
  <c r="CD7" i="2"/>
  <c r="CE7" i="2"/>
  <c r="BZ7" i="2" s="1"/>
  <c r="CB7" i="2"/>
  <c r="CF7" i="2"/>
  <c r="CC8" i="2"/>
  <c r="CD8" i="2"/>
  <c r="CE8" i="2"/>
  <c r="BZ8" i="2" s="1"/>
  <c r="CB8" i="2"/>
  <c r="CF8" i="2"/>
  <c r="CC9" i="2"/>
  <c r="CD9" i="2"/>
  <c r="CE9" i="2"/>
  <c r="BZ9" i="2" s="1"/>
  <c r="CB9" i="2"/>
  <c r="CF9" i="2"/>
  <c r="CC10" i="2"/>
  <c r="CD10" i="2"/>
  <c r="CE10" i="2"/>
  <c r="BZ10" i="2" s="1"/>
  <c r="CB10" i="2"/>
  <c r="CF10" i="2"/>
  <c r="CC11" i="2"/>
  <c r="CD11" i="2"/>
  <c r="CE11" i="2"/>
  <c r="BZ11" i="2" s="1"/>
  <c r="CB11" i="2"/>
  <c r="CF11" i="2"/>
  <c r="CC12" i="2"/>
  <c r="CD12" i="2"/>
  <c r="CE12" i="2"/>
  <c r="BZ12" i="2" s="1"/>
  <c r="CB12" i="2"/>
  <c r="CF12" i="2"/>
  <c r="CC13" i="2"/>
  <c r="CD13" i="2"/>
  <c r="CE13" i="2"/>
  <c r="BZ13" i="2" s="1"/>
  <c r="CB13" i="2"/>
  <c r="CF13" i="2"/>
  <c r="CC14" i="2"/>
  <c r="CD14" i="2"/>
  <c r="CE14" i="2"/>
  <c r="BZ14" i="2" s="1"/>
  <c r="CB14" i="2"/>
  <c r="CF14" i="2"/>
  <c r="CC15" i="2"/>
  <c r="CD15" i="2"/>
  <c r="CE15" i="2"/>
  <c r="BZ15" i="2" s="1"/>
  <c r="CB15" i="2"/>
  <c r="CF15" i="2"/>
  <c r="CC16" i="2"/>
  <c r="CD16" i="2"/>
  <c r="CE16" i="2"/>
  <c r="BZ16" i="2" s="1"/>
  <c r="CB16" i="2"/>
  <c r="CF16" i="2"/>
  <c r="CC17" i="2"/>
  <c r="CD17" i="2"/>
  <c r="CE17" i="2"/>
  <c r="BZ17" i="2" s="1"/>
  <c r="CB17" i="2"/>
  <c r="CF17" i="2"/>
  <c r="CC18" i="2"/>
  <c r="CD18" i="2"/>
  <c r="CE18" i="2"/>
  <c r="BZ18" i="2" s="1"/>
  <c r="CB18" i="2"/>
  <c r="CF18" i="2"/>
  <c r="CC19" i="2"/>
  <c r="CD19" i="2"/>
  <c r="CE19" i="2"/>
  <c r="BZ19" i="2" s="1"/>
  <c r="CB19" i="2"/>
  <c r="CF19" i="2"/>
  <c r="CC20" i="2"/>
  <c r="CD20" i="2"/>
  <c r="CE20" i="2"/>
  <c r="BZ20" i="2" s="1"/>
  <c r="CB20" i="2"/>
  <c r="CF20" i="2"/>
  <c r="CC21" i="2"/>
  <c r="CD21" i="2"/>
  <c r="CE21" i="2"/>
  <c r="BZ21" i="2" s="1"/>
  <c r="CB21" i="2"/>
  <c r="CF21" i="2"/>
  <c r="CC22" i="2"/>
  <c r="CD22" i="2"/>
  <c r="CE22" i="2"/>
  <c r="BZ22" i="2" s="1"/>
  <c r="CB22" i="2"/>
  <c r="CF22" i="2"/>
  <c r="CC23" i="2"/>
  <c r="CD23" i="2"/>
  <c r="CE23" i="2"/>
  <c r="BZ23" i="2" s="1"/>
  <c r="CB23" i="2"/>
  <c r="CF23" i="2"/>
  <c r="CC24" i="2"/>
  <c r="CD24" i="2"/>
  <c r="CE24" i="2"/>
  <c r="BZ24" i="2" s="1"/>
  <c r="CB24" i="2"/>
  <c r="CF24" i="2"/>
  <c r="CC25" i="2"/>
  <c r="CD25" i="2"/>
  <c r="CE25" i="2"/>
  <c r="BZ25" i="2" s="1"/>
  <c r="CB25" i="2"/>
  <c r="CF25" i="2"/>
  <c r="CC26" i="2"/>
  <c r="CD26" i="2"/>
  <c r="CE26" i="2"/>
  <c r="BZ26" i="2" s="1"/>
  <c r="CB26" i="2"/>
  <c r="CF26" i="2"/>
  <c r="CC27" i="2"/>
  <c r="CD27" i="2"/>
  <c r="CE27" i="2"/>
  <c r="BZ27" i="2" s="1"/>
  <c r="CB27" i="2"/>
  <c r="CF27" i="2"/>
  <c r="CC3" i="2"/>
  <c r="CD3" i="2"/>
  <c r="CE3" i="2"/>
  <c r="BZ3" i="2" s="1"/>
  <c r="CB3" i="2"/>
  <c r="CF3" i="2"/>
  <c r="CA3" i="2"/>
  <c r="BR4" i="2"/>
  <c r="BP4" i="2" s="1"/>
  <c r="BT4" i="2"/>
  <c r="BO4" i="2" s="1"/>
  <c r="BU4" i="2"/>
  <c r="BV4" i="2"/>
  <c r="BQ4" i="2" s="1"/>
  <c r="BS4" i="2"/>
  <c r="BW4" i="2"/>
  <c r="BR5" i="2"/>
  <c r="BP5" i="2" s="1"/>
  <c r="BT5" i="2"/>
  <c r="BO5" i="2" s="1"/>
  <c r="BU5" i="2"/>
  <c r="BV5" i="2"/>
  <c r="BQ5" i="2" s="1"/>
  <c r="BS5" i="2"/>
  <c r="BW5" i="2"/>
  <c r="BR6" i="2"/>
  <c r="BP6" i="2" s="1"/>
  <c r="BT6" i="2"/>
  <c r="BO6" i="2" s="1"/>
  <c r="BU6" i="2"/>
  <c r="BV6" i="2"/>
  <c r="BQ6" i="2" s="1"/>
  <c r="BS6" i="2"/>
  <c r="BW6" i="2"/>
  <c r="BR7" i="2"/>
  <c r="BP7" i="2" s="1"/>
  <c r="BT7" i="2"/>
  <c r="BO7" i="2" s="1"/>
  <c r="BU7" i="2"/>
  <c r="BV7" i="2"/>
  <c r="BQ7" i="2" s="1"/>
  <c r="BS7" i="2"/>
  <c r="BW7" i="2"/>
  <c r="BR8" i="2"/>
  <c r="BP8" i="2" s="1"/>
  <c r="BT8" i="2"/>
  <c r="BO8" i="2" s="1"/>
  <c r="BU8" i="2"/>
  <c r="BV8" i="2"/>
  <c r="BQ8" i="2" s="1"/>
  <c r="BS8" i="2"/>
  <c r="BW8" i="2"/>
  <c r="BR9" i="2"/>
  <c r="BP9" i="2" s="1"/>
  <c r="BT9" i="2"/>
  <c r="BO9" i="2" s="1"/>
  <c r="BU9" i="2"/>
  <c r="BV9" i="2"/>
  <c r="BQ9" i="2" s="1"/>
  <c r="BS9" i="2"/>
  <c r="BW9" i="2"/>
  <c r="BR10" i="2"/>
  <c r="BP10" i="2" s="1"/>
  <c r="BT10" i="2"/>
  <c r="BO10" i="2" s="1"/>
  <c r="BU10" i="2"/>
  <c r="BV10" i="2"/>
  <c r="BQ10" i="2" s="1"/>
  <c r="BS10" i="2"/>
  <c r="BW10" i="2"/>
  <c r="BR11" i="2"/>
  <c r="BP11" i="2" s="1"/>
  <c r="BT11" i="2"/>
  <c r="BO11" i="2" s="1"/>
  <c r="BU11" i="2"/>
  <c r="BV11" i="2"/>
  <c r="BQ11" i="2" s="1"/>
  <c r="BS11" i="2"/>
  <c r="BW11" i="2"/>
  <c r="BR12" i="2"/>
  <c r="BP12" i="2" s="1"/>
  <c r="BT12" i="2"/>
  <c r="BO12" i="2" s="1"/>
  <c r="BU12" i="2"/>
  <c r="BV12" i="2"/>
  <c r="BQ12" i="2" s="1"/>
  <c r="BS12" i="2"/>
  <c r="BW12" i="2"/>
  <c r="BR13" i="2"/>
  <c r="BP13" i="2" s="1"/>
  <c r="BT13" i="2"/>
  <c r="BO13" i="2" s="1"/>
  <c r="BU13" i="2"/>
  <c r="BV13" i="2"/>
  <c r="BQ13" i="2" s="1"/>
  <c r="BS13" i="2"/>
  <c r="BW13" i="2"/>
  <c r="BR14" i="2"/>
  <c r="BP14" i="2" s="1"/>
  <c r="BT14" i="2"/>
  <c r="BO14" i="2" s="1"/>
  <c r="BU14" i="2"/>
  <c r="BV14" i="2"/>
  <c r="BQ14" i="2" s="1"/>
  <c r="BS14" i="2"/>
  <c r="BW14" i="2"/>
  <c r="BR15" i="2"/>
  <c r="BP15" i="2" s="1"/>
  <c r="BT15" i="2"/>
  <c r="BO15" i="2" s="1"/>
  <c r="BU15" i="2"/>
  <c r="BV15" i="2"/>
  <c r="BQ15" i="2" s="1"/>
  <c r="BS15" i="2"/>
  <c r="BW15" i="2"/>
  <c r="BR16" i="2"/>
  <c r="BP16" i="2" s="1"/>
  <c r="BT16" i="2"/>
  <c r="BO16" i="2" s="1"/>
  <c r="BU16" i="2"/>
  <c r="BV16" i="2"/>
  <c r="BQ16" i="2" s="1"/>
  <c r="BS16" i="2"/>
  <c r="BW16" i="2"/>
  <c r="BR17" i="2"/>
  <c r="BP17" i="2" s="1"/>
  <c r="BT17" i="2"/>
  <c r="BO17" i="2" s="1"/>
  <c r="BU17" i="2"/>
  <c r="BV17" i="2"/>
  <c r="BQ17" i="2" s="1"/>
  <c r="BS17" i="2"/>
  <c r="BW17" i="2"/>
  <c r="BR18" i="2"/>
  <c r="BP18" i="2" s="1"/>
  <c r="BT18" i="2"/>
  <c r="BO18" i="2" s="1"/>
  <c r="BU18" i="2"/>
  <c r="BV18" i="2"/>
  <c r="BQ18" i="2" s="1"/>
  <c r="BS18" i="2"/>
  <c r="BW18" i="2"/>
  <c r="BR19" i="2"/>
  <c r="BP19" i="2" s="1"/>
  <c r="BT19" i="2"/>
  <c r="BO19" i="2" s="1"/>
  <c r="BU19" i="2"/>
  <c r="BV19" i="2"/>
  <c r="BQ19" i="2" s="1"/>
  <c r="BS19" i="2"/>
  <c r="BW19" i="2"/>
  <c r="BR20" i="2"/>
  <c r="BP20" i="2" s="1"/>
  <c r="BT20" i="2"/>
  <c r="BO20" i="2" s="1"/>
  <c r="BU20" i="2"/>
  <c r="BV20" i="2"/>
  <c r="BQ20" i="2" s="1"/>
  <c r="BS20" i="2"/>
  <c r="BW20" i="2"/>
  <c r="BR21" i="2"/>
  <c r="BP21" i="2" s="1"/>
  <c r="BT21" i="2"/>
  <c r="BO21" i="2" s="1"/>
  <c r="BU21" i="2"/>
  <c r="BV21" i="2"/>
  <c r="BQ21" i="2" s="1"/>
  <c r="BS21" i="2"/>
  <c r="BW21" i="2"/>
  <c r="BR22" i="2"/>
  <c r="BP22" i="2" s="1"/>
  <c r="BT22" i="2"/>
  <c r="BO22" i="2" s="1"/>
  <c r="BU22" i="2"/>
  <c r="BV22" i="2"/>
  <c r="BQ22" i="2" s="1"/>
  <c r="BS22" i="2"/>
  <c r="BW22" i="2"/>
  <c r="BR23" i="2"/>
  <c r="BP23" i="2" s="1"/>
  <c r="BT23" i="2"/>
  <c r="BO23" i="2" s="1"/>
  <c r="BU23" i="2"/>
  <c r="BV23" i="2"/>
  <c r="BQ23" i="2" s="1"/>
  <c r="BS23" i="2"/>
  <c r="BW23" i="2"/>
  <c r="BR24" i="2"/>
  <c r="BP24" i="2" s="1"/>
  <c r="BT24" i="2"/>
  <c r="BO24" i="2" s="1"/>
  <c r="BU24" i="2"/>
  <c r="BV24" i="2"/>
  <c r="BQ24" i="2" s="1"/>
  <c r="BS24" i="2"/>
  <c r="BW24" i="2"/>
  <c r="BR25" i="2"/>
  <c r="BP25" i="2" s="1"/>
  <c r="BT25" i="2"/>
  <c r="BO25" i="2" s="1"/>
  <c r="BU25" i="2"/>
  <c r="BV25" i="2"/>
  <c r="BQ25" i="2" s="1"/>
  <c r="BS25" i="2"/>
  <c r="BW25" i="2"/>
  <c r="BR26" i="2"/>
  <c r="BP26" i="2" s="1"/>
  <c r="BT26" i="2"/>
  <c r="BO26" i="2" s="1"/>
  <c r="BU26" i="2"/>
  <c r="BV26" i="2"/>
  <c r="BQ26" i="2" s="1"/>
  <c r="BS26" i="2"/>
  <c r="BW26" i="2"/>
  <c r="BR27" i="2"/>
  <c r="BP27" i="2" s="1"/>
  <c r="BT27" i="2"/>
  <c r="BO27" i="2" s="1"/>
  <c r="BU27" i="2"/>
  <c r="BV27" i="2"/>
  <c r="BQ27" i="2" s="1"/>
  <c r="BS27" i="2"/>
  <c r="BW27" i="2"/>
  <c r="CS2" i="2"/>
  <c r="CJ2" i="2"/>
  <c r="CH3" i="2" s="1"/>
  <c r="CA2" i="2"/>
  <c r="BR2" i="2"/>
  <c r="BP42" i="2" s="1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H3" i="2"/>
  <c r="BR3" i="2"/>
  <c r="BT3" i="2"/>
  <c r="BU3" i="2"/>
  <c r="BV3" i="2"/>
  <c r="BQ3" i="2" s="1"/>
  <c r="BS3" i="2"/>
  <c r="BI2" i="2"/>
  <c r="BW3" i="2"/>
  <c r="BN4" i="2"/>
  <c r="BN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J2" i="2"/>
  <c r="BS2" i="2" s="1"/>
  <c r="CB2" i="2" s="1"/>
  <c r="CK2" i="2" s="1"/>
  <c r="CT2" i="2" s="1"/>
  <c r="DC2" i="2" s="1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K2" i="2"/>
  <c r="BT2" i="2" s="1"/>
  <c r="CC2" i="2" s="1"/>
  <c r="CL2" i="2" s="1"/>
  <c r="CU2" i="2" s="1"/>
  <c r="DD2" i="2" s="1"/>
  <c r="BI4" i="2"/>
  <c r="BG4" i="2" s="1"/>
  <c r="BI5" i="2"/>
  <c r="BG5" i="2" s="1"/>
  <c r="BI6" i="2"/>
  <c r="BG6" i="2" s="1"/>
  <c r="BI7" i="2"/>
  <c r="BG7" i="2" s="1"/>
  <c r="BI8" i="2"/>
  <c r="BG8" i="2" s="1"/>
  <c r="BI9" i="2"/>
  <c r="BG9" i="2" s="1"/>
  <c r="BI10" i="2"/>
  <c r="BG10" i="2" s="1"/>
  <c r="BI11" i="2"/>
  <c r="BG11" i="2" s="1"/>
  <c r="BI12" i="2"/>
  <c r="BG12" i="2" s="1"/>
  <c r="BI13" i="2"/>
  <c r="BG13" i="2" s="1"/>
  <c r="BI14" i="2"/>
  <c r="BG14" i="2" s="1"/>
  <c r="BI15" i="2"/>
  <c r="BG15" i="2" s="1"/>
  <c r="BI16" i="2"/>
  <c r="BI17" i="2"/>
  <c r="BI18" i="2"/>
  <c r="BI19" i="2"/>
  <c r="BI20" i="2"/>
  <c r="BI21" i="2"/>
  <c r="BI22" i="2"/>
  <c r="BI23" i="2"/>
  <c r="BI24" i="2"/>
  <c r="BI25" i="2"/>
  <c r="BI26" i="2"/>
  <c r="BI27" i="2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3" i="2"/>
  <c r="BG2" i="2"/>
  <c r="BP2" i="2" s="1"/>
  <c r="BY2" i="2" s="1"/>
  <c r="CH2" i="2" s="1"/>
  <c r="CQ2" i="2" s="1"/>
  <c r="CZ2" i="2" s="1"/>
  <c r="BM2" i="2"/>
  <c r="BV2" i="2" s="1"/>
  <c r="CE2" i="2" s="1"/>
  <c r="CN2" i="2" s="1"/>
  <c r="CW2" i="2" s="1"/>
  <c r="DF2" i="2" s="1"/>
  <c r="M2" i="2"/>
  <c r="T2" i="2" s="1"/>
  <c r="AA2" i="2" s="1"/>
  <c r="AH2" i="2" s="1"/>
  <c r="AO2" i="2" s="1"/>
  <c r="BI3" i="2"/>
  <c r="BG3" i="2" s="1"/>
  <c r="CP4" i="2" l="1"/>
  <c r="CY7" i="2"/>
  <c r="CP16" i="2"/>
  <c r="CY22" i="2"/>
  <c r="CP18" i="2"/>
  <c r="CQ18" i="2"/>
  <c r="CP6" i="2"/>
  <c r="CQ6" i="2"/>
  <c r="CY12" i="2"/>
  <c r="CY10" i="2"/>
  <c r="CQ3" i="2"/>
  <c r="CY16" i="2"/>
  <c r="CP25" i="2"/>
  <c r="CQ25" i="2"/>
  <c r="CP10" i="2"/>
  <c r="CQ10" i="2"/>
  <c r="CG22" i="2"/>
  <c r="CY19" i="2"/>
  <c r="CG12" i="2"/>
  <c r="CP8" i="2"/>
  <c r="CY4" i="2"/>
  <c r="CP20" i="2"/>
  <c r="CY20" i="2"/>
  <c r="CG15" i="2"/>
  <c r="BY3" i="2"/>
  <c r="CY6" i="2"/>
  <c r="CY15" i="2"/>
  <c r="CZ27" i="2"/>
  <c r="CY11" i="2"/>
  <c r="CZ24" i="2"/>
  <c r="CY26" i="2"/>
  <c r="CY18" i="2"/>
  <c r="CY23" i="2"/>
  <c r="CY14" i="2"/>
  <c r="CY5" i="2"/>
  <c r="CY13" i="2"/>
  <c r="CY17" i="2"/>
  <c r="CY21" i="2"/>
  <c r="CY25" i="2"/>
  <c r="CP12" i="2"/>
  <c r="CP24" i="2"/>
  <c r="CP22" i="2"/>
  <c r="CP26" i="2"/>
  <c r="CP14" i="2"/>
  <c r="CP7" i="2"/>
  <c r="CP11" i="2"/>
  <c r="CP15" i="2"/>
  <c r="CP19" i="2"/>
  <c r="CP23" i="2"/>
  <c r="CP27" i="2"/>
  <c r="CP5" i="2"/>
  <c r="CP9" i="2"/>
  <c r="CP21" i="2"/>
  <c r="CP13" i="2"/>
  <c r="CP17" i="2"/>
  <c r="CG27" i="2"/>
  <c r="CG11" i="2"/>
  <c r="CG14" i="2"/>
  <c r="CG24" i="2"/>
  <c r="CG8" i="2"/>
  <c r="CG18" i="2"/>
  <c r="CG23" i="2"/>
  <c r="CG5" i="2"/>
  <c r="CG9" i="2"/>
  <c r="CG13" i="2"/>
  <c r="CG17" i="2"/>
  <c r="CG21" i="2"/>
  <c r="CG25" i="2"/>
  <c r="CF2" i="2"/>
  <c r="CO2" i="2" s="1"/>
  <c r="BP3" i="2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L3" i="2"/>
  <c r="BK3" i="2"/>
  <c r="BL2" i="2"/>
  <c r="BU2" i="2" s="1"/>
  <c r="CD2" i="2" s="1"/>
  <c r="CM2" i="2" s="1"/>
  <c r="R2" i="2"/>
  <c r="Y2" i="2" s="1"/>
  <c r="AF2" i="2" s="1"/>
  <c r="AM2" i="2" s="1"/>
  <c r="S2" i="2"/>
  <c r="Z2" i="2" s="1"/>
  <c r="AG2" i="2" s="1"/>
  <c r="AN2" i="2" s="1"/>
  <c r="CX2" i="2" l="1"/>
  <c r="DG2" i="2" s="1"/>
  <c r="CV2" i="2"/>
  <c r="DE2" i="2" s="1"/>
  <c r="BF25" i="2"/>
  <c r="BF24" i="2"/>
  <c r="BX23" i="2"/>
  <c r="BX22" i="2"/>
  <c r="BF22" i="2"/>
  <c r="BF21" i="2"/>
  <c r="BX20" i="2"/>
  <c r="BF18" i="2"/>
  <c r="BF17" i="2"/>
  <c r="BX15" i="2"/>
  <c r="BF14" i="2"/>
  <c r="BX13" i="2"/>
  <c r="BX11" i="2"/>
  <c r="BX9" i="2"/>
  <c r="BN3" i="2"/>
  <c r="N2" i="2"/>
  <c r="U2" i="2" s="1"/>
  <c r="AB2" i="2" s="1"/>
  <c r="AI2" i="2" s="1"/>
  <c r="AP2" i="2" s="1"/>
  <c r="J2" i="2"/>
  <c r="Q2" i="2" s="1"/>
  <c r="X2" i="2" s="1"/>
  <c r="AE2" i="2" s="1"/>
  <c r="AL2" i="2" s="1"/>
  <c r="BF20" i="2" l="1"/>
  <c r="BF23" i="2"/>
  <c r="BX18" i="2"/>
  <c r="BX16" i="2"/>
  <c r="BX26" i="2"/>
  <c r="BX10" i="2"/>
  <c r="BF15" i="2"/>
  <c r="BF7" i="2"/>
  <c r="BF8" i="2" s="1"/>
  <c r="BX21" i="2"/>
  <c r="BF27" i="2"/>
  <c r="BF16" i="2"/>
  <c r="BX19" i="2"/>
  <c r="BX14" i="2"/>
  <c r="BX17" i="2"/>
  <c r="BF19" i="2"/>
  <c r="BX24" i="2"/>
  <c r="BF26" i="2"/>
  <c r="BF3" i="2"/>
  <c r="BX25" i="2"/>
  <c r="BF9" i="2"/>
  <c r="BX12" i="2"/>
  <c r="BH2" i="2"/>
  <c r="BF4" i="2" l="1"/>
  <c r="BF5" i="2" s="1"/>
  <c r="BQ2" i="2"/>
  <c r="BZ2" i="2" s="1"/>
  <c r="CI2" i="2" s="1"/>
  <c r="CR2" i="2" s="1"/>
  <c r="DA2" i="2" s="1"/>
  <c r="BF6" i="2"/>
  <c r="BF12" i="2"/>
  <c r="BF13" i="2" s="1"/>
  <c r="BF10" i="2" l="1"/>
  <c r="BF11" i="2" s="1"/>
  <c r="BF1" i="2" s="1"/>
  <c r="BI1" i="2" s="1"/>
  <c r="BO2" i="2" l="1"/>
  <c r="BK1" i="2"/>
  <c r="BM1" i="2"/>
  <c r="BN1" i="2"/>
  <c r="BJ1" i="2"/>
  <c r="BL1" i="2"/>
  <c r="BH1" i="2"/>
  <c r="BO3" i="2"/>
  <c r="BG1" i="2"/>
  <c r="BO42" i="2" l="1"/>
  <c r="BO1" i="2" s="1"/>
  <c r="BX4" i="2"/>
  <c r="BX5" i="2" s="1"/>
  <c r="BX2" i="2" l="1"/>
  <c r="BX3" i="2" s="1"/>
  <c r="BX6" i="2"/>
  <c r="BX7" i="2"/>
  <c r="BR1" i="2" l="1"/>
  <c r="BW1" i="2"/>
  <c r="BV1" i="2"/>
  <c r="BU1" i="2"/>
  <c r="BS1" i="2"/>
  <c r="BP1" i="2"/>
  <c r="BQ1" i="2"/>
  <c r="BT1" i="2"/>
  <c r="BX8" i="2"/>
  <c r="BX27" i="2" s="1"/>
  <c r="CG2" i="2" l="1"/>
  <c r="CG3" i="2" s="1"/>
  <c r="CG1" i="2" s="1"/>
  <c r="BX1" i="2"/>
  <c r="CA1" i="2" s="1"/>
  <c r="BZ1" i="2" l="1"/>
  <c r="CF1" i="2"/>
  <c r="CE1" i="2"/>
  <c r="CD1" i="2"/>
  <c r="BY1" i="2"/>
  <c r="CC1" i="2"/>
  <c r="CB1" i="2"/>
  <c r="CP2" i="2"/>
  <c r="CJ1" i="2"/>
  <c r="CK1" i="2"/>
  <c r="CL1" i="2"/>
  <c r="CI1" i="2"/>
  <c r="CH1" i="2"/>
  <c r="CM1" i="2"/>
  <c r="CO1" i="2"/>
  <c r="CN1" i="2"/>
  <c r="CP3" i="2"/>
  <c r="CP1" i="2" s="1"/>
  <c r="CY2" i="2" l="1"/>
  <c r="CY8" i="2"/>
  <c r="CY3" i="2" l="1"/>
  <c r="CY9" i="2"/>
  <c r="CS1" i="2"/>
  <c r="CX1" i="2"/>
  <c r="CT1" i="2"/>
  <c r="CW1" i="2"/>
  <c r="CU1" i="2"/>
  <c r="CV1" i="2"/>
  <c r="CR1" i="2"/>
  <c r="CQ1" i="2"/>
  <c r="CY42" i="2" l="1"/>
  <c r="CY1" i="2" s="1"/>
  <c r="BC6" i="2" s="1"/>
  <c r="BC7" i="2"/>
  <c r="BC3" i="2"/>
  <c r="BC8" i="2"/>
  <c r="BC4" i="2"/>
  <c r="BC5" i="2" l="1"/>
  <c r="BC22" i="2"/>
  <c r="BC34" i="2"/>
  <c r="BC30" i="2"/>
  <c r="BC35" i="2"/>
  <c r="BC26" i="2"/>
  <c r="BC17" i="2"/>
  <c r="BC13" i="2"/>
  <c r="DA1" i="2"/>
  <c r="BC15" i="2"/>
  <c r="BC37" i="2"/>
  <c r="BC38" i="2"/>
  <c r="AW38" i="2" s="1"/>
  <c r="BC18" i="2"/>
  <c r="BC28" i="2"/>
  <c r="BC33" i="2"/>
  <c r="BC11" i="2"/>
  <c r="BC32" i="2"/>
  <c r="BC16" i="2"/>
  <c r="BC14" i="2"/>
  <c r="DB1" i="2"/>
  <c r="BC39" i="2"/>
  <c r="BC41" i="2"/>
  <c r="CZ1" i="2"/>
  <c r="AW28" i="2" s="1"/>
  <c r="DE1" i="2"/>
  <c r="BC9" i="2"/>
  <c r="BC10" i="2"/>
  <c r="BC42" i="2"/>
  <c r="BC40" i="2"/>
  <c r="BC19" i="2"/>
  <c r="BC29" i="2"/>
  <c r="DD1" i="2"/>
  <c r="BC20" i="2"/>
  <c r="DF1" i="2"/>
  <c r="BC31" i="2"/>
  <c r="BC12" i="2"/>
  <c r="BC36" i="2"/>
  <c r="AU36" i="2" s="1"/>
  <c r="DC1" i="2"/>
  <c r="BC24" i="2"/>
  <c r="BC23" i="2"/>
  <c r="DG1" i="2"/>
  <c r="BC25" i="2"/>
  <c r="BC27" i="2"/>
  <c r="BC21" i="2"/>
  <c r="AU3" i="2"/>
  <c r="AX3" i="2"/>
  <c r="AT32" i="2" l="1"/>
  <c r="AW3" i="2"/>
  <c r="AU9" i="2"/>
  <c r="AS3" i="2"/>
  <c r="AT3" i="2"/>
  <c r="AV3" i="2"/>
  <c r="O48" i="2" s="1"/>
  <c r="AU5" i="2"/>
  <c r="AY3" i="2"/>
  <c r="AT4" i="2"/>
  <c r="AV4" i="2"/>
  <c r="O49" i="2" s="1"/>
  <c r="AX4" i="2"/>
  <c r="AS4" i="2"/>
  <c r="AY4" i="2"/>
  <c r="AY5" i="2"/>
  <c r="AU4" i="2"/>
  <c r="AW4" i="2"/>
  <c r="AV8" i="2"/>
  <c r="O53" i="2" s="1"/>
  <c r="AT5" i="2"/>
  <c r="AW5" i="2"/>
  <c r="AX5" i="2"/>
  <c r="AS5" i="2"/>
  <c r="AV5" i="2"/>
  <c r="O50" i="2" s="1"/>
  <c r="AU6" i="2"/>
  <c r="AV6" i="2"/>
  <c r="O51" i="2" s="1"/>
  <c r="AX6" i="2"/>
  <c r="AS6" i="2"/>
  <c r="AT6" i="2"/>
  <c r="AX8" i="2"/>
  <c r="AY6" i="2"/>
  <c r="AX7" i="2"/>
  <c r="AW6" i="2"/>
  <c r="AU8" i="2"/>
  <c r="AY7" i="2"/>
  <c r="AS7" i="2"/>
  <c r="AT7" i="2"/>
  <c r="AY8" i="2"/>
  <c r="AS8" i="2"/>
  <c r="AU7" i="2"/>
  <c r="AW8" i="2"/>
  <c r="AV7" i="2"/>
  <c r="O52" i="2" s="1"/>
  <c r="AT8" i="2"/>
  <c r="AW7" i="2"/>
  <c r="AW25" i="2"/>
  <c r="AS18" i="2"/>
  <c r="BD18" i="2" s="1"/>
  <c r="AX39" i="2"/>
  <c r="AT36" i="2"/>
  <c r="AT39" i="2"/>
  <c r="AV9" i="2"/>
  <c r="O54" i="2" s="1"/>
  <c r="AT12" i="2"/>
  <c r="AY37" i="2"/>
  <c r="AU39" i="2"/>
  <c r="AV33" i="2"/>
  <c r="O78" i="2" s="1"/>
  <c r="AU11" i="2"/>
  <c r="AY32" i="2"/>
  <c r="AX31" i="2"/>
  <c r="AT41" i="2"/>
  <c r="AU15" i="2"/>
  <c r="AX20" i="2"/>
  <c r="AW33" i="2"/>
  <c r="AV11" i="2"/>
  <c r="O56" i="2" s="1"/>
  <c r="AY31" i="2"/>
  <c r="AX28" i="2"/>
  <c r="AS39" i="2"/>
  <c r="BD39" i="2" s="1"/>
  <c r="AT20" i="2"/>
  <c r="AT13" i="2"/>
  <c r="AW11" i="2"/>
  <c r="AX14" i="2"/>
  <c r="AX19" i="2"/>
  <c r="AS20" i="2"/>
  <c r="BD20" i="2" s="1"/>
  <c r="AS13" i="2"/>
  <c r="BD13" i="2" s="1"/>
  <c r="AU20" i="2"/>
  <c r="AU13" i="2"/>
  <c r="AT37" i="2"/>
  <c r="AU10" i="2"/>
  <c r="AX34" i="2"/>
  <c r="AS12" i="2"/>
  <c r="AU37" i="2"/>
  <c r="AV24" i="2"/>
  <c r="O69" i="2" s="1"/>
  <c r="AV37" i="2"/>
  <c r="O82" i="2" s="1"/>
  <c r="AW19" i="2"/>
  <c r="AW24" i="2"/>
  <c r="AV25" i="2"/>
  <c r="O70" i="2" s="1"/>
  <c r="AX27" i="2"/>
  <c r="AS32" i="2"/>
  <c r="BD32" i="2" s="1"/>
  <c r="AX25" i="2"/>
  <c r="AY27" i="2"/>
  <c r="AT19" i="2"/>
  <c r="AV39" i="2"/>
  <c r="O84" i="2" s="1"/>
  <c r="AS27" i="2"/>
  <c r="BD27" i="2" s="1"/>
  <c r="AS40" i="2"/>
  <c r="BD40" i="2" s="1"/>
  <c r="AW41" i="2"/>
  <c r="AT26" i="2"/>
  <c r="AW17" i="2"/>
  <c r="AU26" i="2"/>
  <c r="AV42" i="2"/>
  <c r="O87" i="2" s="1"/>
  <c r="AU24" i="2"/>
  <c r="AS15" i="2"/>
  <c r="BD15" i="2" s="1"/>
  <c r="AT21" i="2"/>
  <c r="AU34" i="2"/>
  <c r="AW35" i="2"/>
  <c r="AV26" i="2"/>
  <c r="O71" i="2" s="1"/>
  <c r="AV12" i="2"/>
  <c r="O57" i="2" s="1"/>
  <c r="AU27" i="2"/>
  <c r="AV30" i="2"/>
  <c r="O75" i="2" s="1"/>
  <c r="AT23" i="2"/>
  <c r="AS38" i="2"/>
  <c r="BD38" i="2" s="1"/>
  <c r="AY17" i="2"/>
  <c r="AU31" i="2"/>
  <c r="AX16" i="2"/>
  <c r="AV40" i="2"/>
  <c r="O85" i="2" s="1"/>
  <c r="AU29" i="2"/>
  <c r="AW42" i="2"/>
  <c r="AW22" i="2"/>
  <c r="AW9" i="2"/>
  <c r="AY19" i="2"/>
  <c r="AX33" i="2"/>
  <c r="AT38" i="2"/>
  <c r="AX9" i="2"/>
  <c r="AS42" i="2"/>
  <c r="BD42" i="2" s="1"/>
  <c r="AV34" i="2"/>
  <c r="O79" i="2" s="1"/>
  <c r="AS30" i="2"/>
  <c r="BD30" i="2" s="1"/>
  <c r="AT42" i="2"/>
  <c r="AU35" i="2"/>
  <c r="AV38" i="2"/>
  <c r="O83" i="2" s="1"/>
  <c r="AV16" i="2"/>
  <c r="O61" i="2" s="1"/>
  <c r="AX37" i="2"/>
  <c r="AT24" i="2"/>
  <c r="AW15" i="2"/>
  <c r="AT27" i="2"/>
  <c r="AW32" i="2"/>
  <c r="AU21" i="2"/>
  <c r="AX35" i="2"/>
  <c r="AS26" i="2"/>
  <c r="BD26" i="2" s="1"/>
  <c r="AW12" i="2"/>
  <c r="AV27" i="2"/>
  <c r="O72" i="2" s="1"/>
  <c r="AW30" i="2"/>
  <c r="AU23" i="2"/>
  <c r="AV36" i="2"/>
  <c r="O81" i="2" s="1"/>
  <c r="AX38" i="2"/>
  <c r="AU17" i="2"/>
  <c r="AT31" i="2"/>
  <c r="AY16" i="2"/>
  <c r="AW40" i="2"/>
  <c r="AX29" i="2"/>
  <c r="AS28" i="2"/>
  <c r="BD28" i="2" s="1"/>
  <c r="AX42" i="2"/>
  <c r="AV22" i="2"/>
  <c r="O67" i="2" s="1"/>
  <c r="AS16" i="2"/>
  <c r="BD16" i="2" s="1"/>
  <c r="AS35" i="2"/>
  <c r="BD35" i="2" s="1"/>
  <c r="AS14" i="2"/>
  <c r="BD14" i="2" s="1"/>
  <c r="AX24" i="2"/>
  <c r="AX11" i="2"/>
  <c r="AS19" i="2"/>
  <c r="BD19" i="2" s="1"/>
  <c r="AW18" i="2"/>
  <c r="AW13" i="2"/>
  <c r="AT40" i="2"/>
  <c r="AW20" i="2"/>
  <c r="AX13" i="2"/>
  <c r="AU40" i="2"/>
  <c r="AX30" i="2"/>
  <c r="AV23" i="2"/>
  <c r="O68" i="2" s="1"/>
  <c r="AW36" i="2"/>
  <c r="AY38" i="2"/>
  <c r="AV17" i="2"/>
  <c r="O62" i="2" s="1"/>
  <c r="AV31" i="2"/>
  <c r="O76" i="2" s="1"/>
  <c r="AT14" i="2"/>
  <c r="AX40" i="2"/>
  <c r="AV29" i="2"/>
  <c r="O74" i="2" s="1"/>
  <c r="AT28" i="2"/>
  <c r="AY42" i="2"/>
  <c r="AS22" i="2"/>
  <c r="BD22" i="2" s="1"/>
  <c r="AY13" i="2"/>
  <c r="AY14" i="2"/>
  <c r="AT16" i="2"/>
  <c r="AY15" i="2"/>
  <c r="AV13" i="2"/>
  <c r="O58" i="2" s="1"/>
  <c r="AU38" i="2"/>
  <c r="AY9" i="2"/>
  <c r="AY20" i="2"/>
  <c r="AX15" i="2"/>
  <c r="AY11" i="2"/>
  <c r="AV32" i="2"/>
  <c r="O77" i="2" s="1"/>
  <c r="AX41" i="2"/>
  <c r="AV35" i="2"/>
  <c r="O80" i="2" s="1"/>
  <c r="AS23" i="2"/>
  <c r="BD23" i="2" s="1"/>
  <c r="AY22" i="2"/>
  <c r="AY18" i="2"/>
  <c r="AY10" i="2"/>
  <c r="AV41" i="2"/>
  <c r="O86" i="2" s="1"/>
  <c r="AV21" i="2"/>
  <c r="O66" i="2" s="1"/>
  <c r="AY39" i="2"/>
  <c r="AS41" i="2"/>
  <c r="BD41" i="2" s="1"/>
  <c r="AS25" i="2"/>
  <c r="BD25" i="2" s="1"/>
  <c r="AV15" i="2"/>
  <c r="O60" i="2" s="1"/>
  <c r="AW21" i="2"/>
  <c r="AS33" i="2"/>
  <c r="BD33" i="2" s="1"/>
  <c r="AX26" i="2"/>
  <c r="AY12" i="2"/>
  <c r="AY30" i="2"/>
  <c r="AW23" i="2"/>
  <c r="AX36" i="2"/>
  <c r="AS9" i="2"/>
  <c r="AS17" i="2"/>
  <c r="BD17" i="2" s="1"/>
  <c r="AS31" i="2"/>
  <c r="BD31" i="2" s="1"/>
  <c r="AU14" i="2"/>
  <c r="AY40" i="2"/>
  <c r="AY29" i="2"/>
  <c r="AU28" i="2"/>
  <c r="AU19" i="2"/>
  <c r="AT22" i="2"/>
  <c r="AS34" i="2"/>
  <c r="BD34" i="2" s="1"/>
  <c r="AV18" i="2"/>
  <c r="O63" i="2" s="1"/>
  <c r="AT35" i="2"/>
  <c r="AU16" i="2"/>
  <c r="AT34" i="2"/>
  <c r="AW27" i="2"/>
  <c r="AX22" i="2"/>
  <c r="AW34" i="2"/>
  <c r="AX17" i="2"/>
  <c r="AW29" i="2"/>
  <c r="AY41" i="2"/>
  <c r="AU41" i="2"/>
  <c r="AV10" i="2"/>
  <c r="O55" i="2" s="1"/>
  <c r="AY35" i="2"/>
  <c r="AT25" i="2"/>
  <c r="AX21" i="2"/>
  <c r="AT33" i="2"/>
  <c r="AY26" i="2"/>
  <c r="AU12" i="2"/>
  <c r="AS11" i="2"/>
  <c r="AX23" i="2"/>
  <c r="AY36" i="2"/>
  <c r="AT9" i="2"/>
  <c r="AT17" i="2"/>
  <c r="AW31" i="2"/>
  <c r="AV14" i="2"/>
  <c r="O59" i="2" s="1"/>
  <c r="AS37" i="2"/>
  <c r="BD37" i="2" s="1"/>
  <c r="AS29" i="2"/>
  <c r="BD29" i="2" s="1"/>
  <c r="AV28" i="2"/>
  <c r="O73" i="2" s="1"/>
  <c r="AV19" i="2"/>
  <c r="O64" i="2" s="1"/>
  <c r="AU22" i="2"/>
  <c r="AT18" i="2"/>
  <c r="AY34" i="2"/>
  <c r="AZ34" i="2" s="1"/>
  <c r="AS36" i="2"/>
  <c r="BD36" i="2" s="1"/>
  <c r="AY28" i="2"/>
  <c r="AU18" i="2"/>
  <c r="AV20" i="2"/>
  <c r="O65" i="2" s="1"/>
  <c r="AY33" i="2"/>
  <c r="AU32" i="2"/>
  <c r="AW37" i="2"/>
  <c r="AY24" i="2"/>
  <c r="AT30" i="2"/>
  <c r="AU42" i="2"/>
  <c r="AX18" i="2"/>
  <c r="AS21" i="2"/>
  <c r="BD21" i="2" s="1"/>
  <c r="AU30" i="2"/>
  <c r="AW16" i="2"/>
  <c r="AX10" i="2"/>
  <c r="AS24" i="2"/>
  <c r="BD24" i="2" s="1"/>
  <c r="AT15" i="2"/>
  <c r="AY25" i="2"/>
  <c r="AW26" i="2"/>
  <c r="AX12" i="2"/>
  <c r="AW10" i="2"/>
  <c r="AW39" i="2"/>
  <c r="AS10" i="2"/>
  <c r="AT10" i="2"/>
  <c r="AU25" i="2"/>
  <c r="AY21" i="2"/>
  <c r="AU33" i="2"/>
  <c r="AT11" i="2"/>
  <c r="AY23" i="2"/>
  <c r="AX32" i="2"/>
  <c r="AW14" i="2"/>
  <c r="AT29" i="2"/>
  <c r="AZ3" i="2"/>
  <c r="AZ4" i="2" l="1"/>
  <c r="AZ5" i="2"/>
  <c r="AZ37" i="2"/>
  <c r="AZ7" i="2"/>
  <c r="AZ6" i="2"/>
  <c r="AZ8" i="2"/>
  <c r="AZ39" i="2"/>
  <c r="BD12" i="2"/>
  <c r="AZ19" i="2"/>
  <c r="BD11" i="2"/>
  <c r="AZ27" i="2"/>
  <c r="AZ40" i="2"/>
  <c r="AZ18" i="2"/>
  <c r="AZ15" i="2"/>
  <c r="AZ24" i="2"/>
  <c r="AZ31" i="2"/>
  <c r="AZ13" i="2"/>
  <c r="AZ17" i="2"/>
  <c r="AZ29" i="2"/>
  <c r="AZ28" i="2"/>
  <c r="AZ41" i="2"/>
  <c r="AZ26" i="2"/>
  <c r="AZ20" i="2"/>
  <c r="AZ16" i="2"/>
  <c r="BD10" i="2"/>
  <c r="AZ14" i="2"/>
  <c r="AZ21" i="2"/>
  <c r="AZ32" i="2"/>
  <c r="AZ25" i="2"/>
  <c r="AZ36" i="2"/>
  <c r="AZ23" i="2"/>
  <c r="AZ35" i="2"/>
  <c r="AZ11" i="2"/>
  <c r="AZ12" i="2"/>
  <c r="BD5" i="2"/>
  <c r="AZ42" i="2"/>
  <c r="AZ30" i="2"/>
  <c r="AZ9" i="2"/>
  <c r="AZ33" i="2"/>
  <c r="AZ38" i="2"/>
  <c r="AZ10" i="2"/>
  <c r="AZ22" i="2"/>
  <c r="BD4" i="2"/>
  <c r="BD8" i="2"/>
  <c r="AX44" i="2"/>
  <c r="BA1" i="2" s="1"/>
  <c r="I1" i="2" s="1"/>
  <c r="BD6" i="2"/>
  <c r="BD7" i="2"/>
  <c r="BD9" i="2"/>
  <c r="BD3" i="2"/>
  <c r="G22" i="3"/>
  <c r="F36" i="3"/>
  <c r="H6" i="3"/>
  <c r="H7" i="3"/>
  <c r="K18" i="3"/>
  <c r="H30" i="3"/>
  <c r="L5" i="3"/>
  <c r="L26" i="3"/>
  <c r="H41" i="3"/>
  <c r="E14" i="3"/>
  <c r="G18" i="3"/>
  <c r="E42" i="3"/>
  <c r="E27" i="3"/>
  <c r="H38" i="3"/>
  <c r="G33" i="3"/>
  <c r="J30" i="3"/>
  <c r="J18" i="3"/>
  <c r="L22" i="3"/>
  <c r="H16" i="3"/>
  <c r="I19" i="3"/>
  <c r="F38" i="3"/>
  <c r="L19" i="3"/>
  <c r="L37" i="3"/>
  <c r="F29" i="3"/>
  <c r="I21" i="3"/>
  <c r="G15" i="3"/>
  <c r="K19" i="3"/>
  <c r="L21" i="3"/>
  <c r="I5" i="3"/>
  <c r="I7" i="3"/>
  <c r="I24" i="3"/>
  <c r="F22" i="3"/>
  <c r="L41" i="3"/>
  <c r="E22" i="3"/>
  <c r="L36" i="3"/>
  <c r="E37" i="3"/>
  <c r="G9" i="3"/>
  <c r="F11" i="3"/>
  <c r="E20" i="3"/>
  <c r="H15" i="3"/>
  <c r="F28" i="3"/>
  <c r="E11" i="3"/>
  <c r="I6" i="3"/>
  <c r="I18" i="3"/>
  <c r="E24" i="3"/>
  <c r="F41" i="3"/>
  <c r="J25" i="3"/>
  <c r="J29" i="3"/>
  <c r="I40" i="3"/>
  <c r="K4" i="3"/>
  <c r="E34" i="3"/>
  <c r="L23" i="3"/>
  <c r="J7" i="3"/>
  <c r="F3" i="3"/>
  <c r="H5" i="3"/>
  <c r="L3" i="3"/>
  <c r="I31" i="3"/>
  <c r="F23" i="3"/>
  <c r="E29" i="3"/>
  <c r="K11" i="3"/>
  <c r="F42" i="3"/>
  <c r="G37" i="3"/>
  <c r="K39" i="3"/>
  <c r="J33" i="3"/>
  <c r="L27" i="3"/>
  <c r="K24" i="3"/>
  <c r="E5" i="3"/>
  <c r="H4" i="3"/>
  <c r="I14" i="3"/>
  <c r="F24" i="3"/>
  <c r="H20" i="3"/>
  <c r="E31" i="3"/>
  <c r="E25" i="3"/>
  <c r="K32" i="3"/>
  <c r="L34" i="3"/>
  <c r="F40" i="3"/>
  <c r="G28" i="3"/>
  <c r="F27" i="3"/>
  <c r="G12" i="3"/>
  <c r="I37" i="3"/>
  <c r="E39" i="3"/>
  <c r="K35" i="3"/>
  <c r="E36" i="3"/>
  <c r="K16" i="3"/>
  <c r="E28" i="3"/>
  <c r="J20" i="3"/>
  <c r="H32" i="3"/>
  <c r="F20" i="3"/>
  <c r="F8" i="3"/>
  <c r="L16" i="3"/>
  <c r="K33" i="3"/>
  <c r="H28" i="3"/>
  <c r="J39" i="3"/>
  <c r="I11" i="3"/>
  <c r="F31" i="3"/>
  <c r="F25" i="3"/>
  <c r="E30" i="3"/>
  <c r="L4" i="3"/>
  <c r="L30" i="3"/>
  <c r="J14" i="3"/>
  <c r="J21" i="3"/>
  <c r="G32" i="3"/>
  <c r="K31" i="3"/>
  <c r="F15" i="3"/>
  <c r="G27" i="3"/>
  <c r="K14" i="3"/>
  <c r="G3" i="3"/>
  <c r="F37" i="3"/>
  <c r="E15" i="3"/>
  <c r="E18" i="3"/>
  <c r="J28" i="3"/>
  <c r="F16" i="3"/>
  <c r="H24" i="3"/>
  <c r="J24" i="3"/>
  <c r="I12" i="3"/>
  <c r="F4" i="3"/>
  <c r="G11" i="3"/>
  <c r="I41" i="3"/>
  <c r="K3" i="3"/>
  <c r="J26" i="3"/>
  <c r="E33" i="3"/>
  <c r="H23" i="3"/>
  <c r="I8" i="3"/>
  <c r="J3" i="3"/>
  <c r="J38" i="3"/>
  <c r="H31" i="3"/>
  <c r="J40" i="3"/>
  <c r="L18" i="3"/>
  <c r="G38" i="3"/>
  <c r="L38" i="3"/>
  <c r="G24" i="3"/>
  <c r="J17" i="3"/>
  <c r="G42" i="3"/>
  <c r="J22" i="3"/>
  <c r="J6" i="3"/>
  <c r="H33" i="3"/>
  <c r="E12" i="3"/>
  <c r="H40" i="3"/>
  <c r="E35" i="3"/>
  <c r="K41" i="3"/>
  <c r="H13" i="3"/>
  <c r="F33" i="3"/>
  <c r="F13" i="3"/>
  <c r="I34" i="3"/>
  <c r="K12" i="3"/>
  <c r="J35" i="3"/>
  <c r="H8" i="3"/>
  <c r="E3" i="3"/>
  <c r="G41" i="3"/>
  <c r="K26" i="3"/>
  <c r="K34" i="3"/>
  <c r="L31" i="3"/>
  <c r="H37" i="3"/>
  <c r="F21" i="3"/>
  <c r="J8" i="3"/>
  <c r="J31" i="3"/>
  <c r="J12" i="3"/>
  <c r="I29" i="3"/>
  <c r="F10" i="3"/>
  <c r="J42" i="3"/>
  <c r="E4" i="3"/>
  <c r="F35" i="3"/>
  <c r="G36" i="3"/>
  <c r="K42" i="3"/>
  <c r="E6" i="3"/>
  <c r="G6" i="3"/>
  <c r="H36" i="3"/>
  <c r="H35" i="3"/>
  <c r="J41" i="3"/>
  <c r="F18" i="3"/>
  <c r="G40" i="3"/>
  <c r="G10" i="3"/>
  <c r="L28" i="3"/>
  <c r="F6" i="3"/>
  <c r="F19" i="3"/>
  <c r="J9" i="3"/>
  <c r="K40" i="3"/>
  <c r="I9" i="3"/>
  <c r="L33" i="3"/>
  <c r="K6" i="3"/>
  <c r="H29" i="3"/>
  <c r="G34" i="3"/>
  <c r="L17" i="3"/>
  <c r="I39" i="3"/>
  <c r="H22" i="3"/>
  <c r="I28" i="3"/>
  <c r="I35" i="3"/>
  <c r="L20" i="3"/>
  <c r="L24" i="3"/>
  <c r="K15" i="3"/>
  <c r="K9" i="3"/>
  <c r="J23" i="3"/>
  <c r="J27" i="3"/>
  <c r="I33" i="3"/>
  <c r="E40" i="3"/>
  <c r="I3" i="3"/>
  <c r="G14" i="3"/>
  <c r="K23" i="3"/>
  <c r="H27" i="3"/>
  <c r="I15" i="3"/>
  <c r="K30" i="3"/>
  <c r="K5" i="3"/>
  <c r="L10" i="3"/>
  <c r="J37" i="3"/>
  <c r="H34" i="3"/>
  <c r="K13" i="3"/>
  <c r="H26" i="3"/>
  <c r="G7" i="3"/>
  <c r="K25" i="3"/>
  <c r="K8" i="3"/>
  <c r="I25" i="3"/>
  <c r="H17" i="3"/>
  <c r="G31" i="3"/>
  <c r="K36" i="3"/>
  <c r="J11" i="3"/>
  <c r="K7" i="3"/>
  <c r="I27" i="3"/>
  <c r="G13" i="3"/>
  <c r="H19" i="3"/>
  <c r="L15" i="3"/>
  <c r="F30" i="3"/>
  <c r="L42" i="3"/>
  <c r="F14" i="3"/>
  <c r="E10" i="3"/>
  <c r="J15" i="3"/>
  <c r="L12" i="3"/>
  <c r="E19" i="3"/>
  <c r="G5" i="3"/>
  <c r="I20" i="3"/>
  <c r="K21" i="3"/>
  <c r="K28" i="3"/>
  <c r="G16" i="3"/>
  <c r="E41" i="3"/>
  <c r="F9" i="3"/>
  <c r="J13" i="3"/>
  <c r="L35" i="3"/>
  <c r="E32" i="3"/>
  <c r="E26" i="3"/>
  <c r="L8" i="3"/>
  <c r="I30" i="3"/>
  <c r="L14" i="3"/>
  <c r="I36" i="3"/>
  <c r="I17" i="3"/>
  <c r="H10" i="3"/>
  <c r="F32" i="3"/>
  <c r="I22" i="3"/>
  <c r="F34" i="3"/>
  <c r="L6" i="3"/>
  <c r="I42" i="3"/>
  <c r="E21" i="3"/>
  <c r="H3" i="3"/>
  <c r="I13" i="3"/>
  <c r="G17" i="3"/>
  <c r="L25" i="3"/>
  <c r="E16" i="3"/>
  <c r="L29" i="3"/>
  <c r="H11" i="3"/>
  <c r="F5" i="3"/>
  <c r="H25" i="3"/>
  <c r="L13" i="3"/>
  <c r="G21" i="3"/>
  <c r="J16" i="3"/>
  <c r="K20" i="3"/>
  <c r="H39" i="3"/>
  <c r="G29" i="3"/>
  <c r="F7" i="3"/>
  <c r="G8" i="3"/>
  <c r="G39" i="3"/>
  <c r="I38" i="3"/>
  <c r="G20" i="3"/>
  <c r="F26" i="3"/>
  <c r="K38" i="3"/>
  <c r="J32" i="3"/>
  <c r="H12" i="3"/>
  <c r="E38" i="3"/>
  <c r="J19" i="3"/>
  <c r="G19" i="3"/>
  <c r="E17" i="3"/>
  <c r="H42" i="3"/>
  <c r="I4" i="3"/>
  <c r="H21" i="3"/>
  <c r="F39" i="3"/>
  <c r="I26" i="3"/>
  <c r="I16" i="3"/>
  <c r="I23" i="3"/>
  <c r="E9" i="3"/>
  <c r="G35" i="3"/>
  <c r="J10" i="3"/>
  <c r="F17" i="3"/>
  <c r="K29" i="3"/>
  <c r="J36" i="3"/>
  <c r="J4" i="3"/>
  <c r="G4" i="3"/>
  <c r="L7" i="3"/>
  <c r="H18" i="3"/>
  <c r="H14" i="3"/>
  <c r="G26" i="3"/>
  <c r="I10" i="3"/>
  <c r="L39" i="3"/>
  <c r="F12" i="3"/>
  <c r="J34" i="3"/>
  <c r="G23" i="3"/>
  <c r="K17" i="3"/>
  <c r="E8" i="3"/>
  <c r="K37" i="3"/>
  <c r="K27" i="3"/>
  <c r="K10" i="3"/>
  <c r="K22" i="3"/>
  <c r="E23" i="3"/>
  <c r="J5" i="3"/>
  <c r="L9" i="3"/>
  <c r="L11" i="3"/>
  <c r="G30" i="3"/>
  <c r="E13" i="3"/>
  <c r="I32" i="3"/>
  <c r="E7" i="3"/>
  <c r="L32" i="3"/>
  <c r="L40" i="3"/>
  <c r="G25" i="3"/>
  <c r="H9" i="3"/>
  <c r="D42" i="3" l="1"/>
  <c r="U26" i="3"/>
  <c r="U16" i="3"/>
  <c r="Q19" i="3"/>
  <c r="R19" i="3"/>
  <c r="N19" i="3"/>
  <c r="P19" i="3"/>
  <c r="O19" i="3"/>
  <c r="S19" i="3"/>
  <c r="O9" i="3"/>
  <c r="S9" i="3"/>
  <c r="P9" i="3"/>
  <c r="Q9" i="3"/>
  <c r="N9" i="3"/>
  <c r="R9" i="3"/>
  <c r="R38" i="3"/>
  <c r="S38" i="3"/>
  <c r="O38" i="3"/>
  <c r="N38" i="3"/>
  <c r="Q38" i="3"/>
  <c r="P38" i="3"/>
  <c r="D32" i="3"/>
  <c r="U12" i="3"/>
  <c r="U38" i="3"/>
  <c r="U21" i="3"/>
  <c r="R41" i="3"/>
  <c r="P41" i="3"/>
  <c r="O41" i="3"/>
  <c r="N41" i="3"/>
  <c r="S41" i="3"/>
  <c r="Q41" i="3"/>
  <c r="D27" i="3"/>
  <c r="D40" i="3"/>
  <c r="U41" i="3"/>
  <c r="U20" i="3"/>
  <c r="S25" i="3"/>
  <c r="R25" i="3"/>
  <c r="P25" i="3"/>
  <c r="Q25" i="3"/>
  <c r="O25" i="3"/>
  <c r="N25" i="3"/>
  <c r="D15" i="3"/>
  <c r="D36" i="3"/>
  <c r="N15" i="3"/>
  <c r="S15" i="3"/>
  <c r="P15" i="3"/>
  <c r="R15" i="3"/>
  <c r="O15" i="3"/>
  <c r="Q15" i="3"/>
  <c r="D24" i="3"/>
  <c r="D25" i="3"/>
  <c r="D19" i="3"/>
  <c r="S29" i="3"/>
  <c r="P29" i="3"/>
  <c r="N29" i="3"/>
  <c r="Q29" i="3"/>
  <c r="O29" i="3"/>
  <c r="R29" i="3"/>
  <c r="U23" i="3"/>
  <c r="U15" i="3"/>
  <c r="P32" i="3"/>
  <c r="Q32" i="3"/>
  <c r="S32" i="3"/>
  <c r="R32" i="3"/>
  <c r="O32" i="3"/>
  <c r="N32" i="3"/>
  <c r="U37" i="3"/>
  <c r="P12" i="3"/>
  <c r="N12" i="3"/>
  <c r="Q12" i="3"/>
  <c r="S12" i="3"/>
  <c r="R12" i="3"/>
  <c r="O12" i="3"/>
  <c r="P39" i="3"/>
  <c r="Q39" i="3"/>
  <c r="N39" i="3"/>
  <c r="O39" i="3"/>
  <c r="S39" i="3"/>
  <c r="R39" i="3"/>
  <c r="U24" i="3"/>
  <c r="U9" i="3"/>
  <c r="U19" i="3"/>
  <c r="D22" i="3"/>
  <c r="P17" i="3"/>
  <c r="S17" i="3"/>
  <c r="O17" i="3"/>
  <c r="Q17" i="3"/>
  <c r="N17" i="3"/>
  <c r="R17" i="3"/>
  <c r="D28" i="3"/>
  <c r="D26" i="3"/>
  <c r="R8" i="3"/>
  <c r="O8" i="3"/>
  <c r="Q8" i="3"/>
  <c r="S8" i="3"/>
  <c r="N8" i="3"/>
  <c r="P8" i="3"/>
  <c r="U28" i="3"/>
  <c r="U36" i="3"/>
  <c r="D34" i="3"/>
  <c r="S27" i="3"/>
  <c r="Q27" i="3"/>
  <c r="R27" i="3"/>
  <c r="O27" i="3"/>
  <c r="P27" i="3"/>
  <c r="N27" i="3"/>
  <c r="O28" i="3"/>
  <c r="S28" i="3"/>
  <c r="P28" i="3"/>
  <c r="Q28" i="3"/>
  <c r="R28" i="3"/>
  <c r="N28" i="3"/>
  <c r="D16" i="3"/>
  <c r="U11" i="3"/>
  <c r="U39" i="3"/>
  <c r="P42" i="3"/>
  <c r="Q42" i="3"/>
  <c r="S42" i="3"/>
  <c r="O42" i="3"/>
  <c r="N42" i="3"/>
  <c r="R42" i="3"/>
  <c r="D35" i="3"/>
  <c r="R22" i="3"/>
  <c r="Q22" i="3"/>
  <c r="N22" i="3"/>
  <c r="S22" i="3"/>
  <c r="O22" i="3"/>
  <c r="P22" i="3"/>
  <c r="D30" i="3"/>
  <c r="U27" i="3"/>
  <c r="O7" i="3"/>
  <c r="S7" i="3"/>
  <c r="P7" i="3"/>
  <c r="R7" i="3"/>
  <c r="Q7" i="3"/>
  <c r="N7" i="3"/>
  <c r="U13" i="3"/>
  <c r="D31" i="3"/>
  <c r="P14" i="3"/>
  <c r="Q14" i="3"/>
  <c r="N14" i="3"/>
  <c r="S14" i="3"/>
  <c r="R14" i="3"/>
  <c r="O14" i="3"/>
  <c r="U6" i="3"/>
  <c r="R10" i="3"/>
  <c r="Q10" i="3"/>
  <c r="O10" i="3"/>
  <c r="N10" i="3"/>
  <c r="P10" i="3"/>
  <c r="S10" i="3"/>
  <c r="O23" i="3"/>
  <c r="N23" i="3"/>
  <c r="P23" i="3"/>
  <c r="S23" i="3"/>
  <c r="Q23" i="3"/>
  <c r="R23" i="3"/>
  <c r="U33" i="3"/>
  <c r="Q13" i="3"/>
  <c r="O13" i="3"/>
  <c r="N13" i="3"/>
  <c r="P13" i="3"/>
  <c r="R13" i="3"/>
  <c r="S13" i="3"/>
  <c r="D37" i="3"/>
  <c r="S26" i="3"/>
  <c r="R26" i="3"/>
  <c r="Q26" i="3"/>
  <c r="O26" i="3"/>
  <c r="P26" i="3"/>
  <c r="N26" i="3"/>
  <c r="D29" i="3"/>
  <c r="D39" i="3"/>
  <c r="D33" i="3"/>
  <c r="U4" i="3"/>
  <c r="U18" i="3"/>
  <c r="U31" i="3"/>
  <c r="P5" i="3"/>
  <c r="Q5" i="3"/>
  <c r="R5" i="3"/>
  <c r="O5" i="3"/>
  <c r="N5" i="3"/>
  <c r="S5" i="3"/>
  <c r="U35" i="3"/>
  <c r="P30" i="3"/>
  <c r="N30" i="3"/>
  <c r="R30" i="3"/>
  <c r="O30" i="3"/>
  <c r="S30" i="3"/>
  <c r="Q30" i="3"/>
  <c r="S18" i="3"/>
  <c r="R18" i="3"/>
  <c r="N18" i="3"/>
  <c r="Q18" i="3"/>
  <c r="P18" i="3"/>
  <c r="O18" i="3"/>
  <c r="S37" i="3"/>
  <c r="N37" i="3"/>
  <c r="Q37" i="3"/>
  <c r="R37" i="3"/>
  <c r="P37" i="3"/>
  <c r="O37" i="3"/>
  <c r="Q40" i="3"/>
  <c r="R40" i="3"/>
  <c r="S40" i="3"/>
  <c r="O40" i="3"/>
  <c r="P40" i="3"/>
  <c r="N40" i="3"/>
  <c r="U5" i="3"/>
  <c r="U25" i="3"/>
  <c r="U17" i="3"/>
  <c r="U40" i="3"/>
  <c r="U34" i="3"/>
  <c r="U32" i="3"/>
  <c r="D38" i="3"/>
  <c r="U10" i="3"/>
  <c r="Q4" i="3"/>
  <c r="O4" i="3"/>
  <c r="N4" i="3"/>
  <c r="S4" i="3"/>
  <c r="R4" i="3"/>
  <c r="P4" i="3"/>
  <c r="U3" i="3"/>
  <c r="R20" i="3"/>
  <c r="N20" i="3"/>
  <c r="O20" i="3"/>
  <c r="S20" i="3"/>
  <c r="Q20" i="3"/>
  <c r="P20" i="3"/>
  <c r="D20" i="3"/>
  <c r="O31" i="3"/>
  <c r="P31" i="3"/>
  <c r="N31" i="3"/>
  <c r="R31" i="3"/>
  <c r="Q31" i="3"/>
  <c r="S31" i="3"/>
  <c r="O35" i="3"/>
  <c r="N35" i="3"/>
  <c r="S35" i="3"/>
  <c r="P35" i="3"/>
  <c r="Q35" i="3"/>
  <c r="R35" i="3"/>
  <c r="P3" i="3"/>
  <c r="N3" i="3"/>
  <c r="Q3" i="3"/>
  <c r="R3" i="3"/>
  <c r="S3" i="3"/>
  <c r="O3" i="3"/>
  <c r="J43" i="3"/>
  <c r="D18" i="3"/>
  <c r="R16" i="3"/>
  <c r="Q16" i="3"/>
  <c r="N16" i="3"/>
  <c r="S16" i="3"/>
  <c r="O16" i="3"/>
  <c r="P16" i="3"/>
  <c r="D21" i="3"/>
  <c r="D41" i="3"/>
  <c r="U7" i="3"/>
  <c r="D23" i="3"/>
  <c r="N11" i="3"/>
  <c r="S11" i="3"/>
  <c r="P11" i="3"/>
  <c r="Q11" i="3"/>
  <c r="O11" i="3"/>
  <c r="R11" i="3"/>
  <c r="U8" i="3"/>
  <c r="D3" i="3"/>
  <c r="D4" i="3" s="1"/>
  <c r="O34" i="3"/>
  <c r="N34" i="3"/>
  <c r="P34" i="3"/>
  <c r="Q34" i="3"/>
  <c r="S34" i="3"/>
  <c r="R34" i="3"/>
  <c r="O24" i="3"/>
  <c r="Q24" i="3"/>
  <c r="R24" i="3"/>
  <c r="P24" i="3"/>
  <c r="N24" i="3"/>
  <c r="S24" i="3"/>
  <c r="D17" i="3"/>
  <c r="U42" i="3"/>
  <c r="N36" i="3"/>
  <c r="R36" i="3"/>
  <c r="P36" i="3"/>
  <c r="S36" i="3"/>
  <c r="O36" i="3"/>
  <c r="Q36" i="3"/>
  <c r="Q21" i="3"/>
  <c r="S21" i="3"/>
  <c r="R21" i="3"/>
  <c r="P21" i="3"/>
  <c r="O21" i="3"/>
  <c r="N21" i="3"/>
  <c r="Q6" i="3"/>
  <c r="R6" i="3"/>
  <c r="O6" i="3"/>
  <c r="S6" i="3"/>
  <c r="P6" i="3"/>
  <c r="N6" i="3"/>
  <c r="U22" i="3"/>
  <c r="U30" i="3"/>
  <c r="U29" i="3"/>
  <c r="P33" i="3"/>
  <c r="N33" i="3"/>
  <c r="Q33" i="3"/>
  <c r="S33" i="3"/>
  <c r="O33" i="3"/>
  <c r="R33" i="3"/>
  <c r="L43" i="3"/>
  <c r="U14" i="3"/>
  <c r="T32" i="3" l="1"/>
  <c r="T23" i="3"/>
  <c r="T9" i="3"/>
  <c r="T15" i="3"/>
  <c r="T25" i="3"/>
  <c r="T28" i="3"/>
  <c r="T12" i="3"/>
  <c r="T19" i="3"/>
  <c r="T41" i="3"/>
  <c r="T24" i="3"/>
  <c r="T13" i="3"/>
  <c r="D5" i="3"/>
  <c r="D6" i="3" s="1"/>
  <c r="D7" i="3" s="1"/>
  <c r="D8" i="3" s="1"/>
  <c r="T20" i="3"/>
  <c r="T21" i="3"/>
  <c r="T34" i="3"/>
  <c r="T29" i="3"/>
  <c r="T18" i="3"/>
  <c r="T40" i="3"/>
  <c r="T35" i="3"/>
  <c r="T7" i="3"/>
  <c r="T27" i="3"/>
  <c r="T3" i="3"/>
  <c r="T39" i="3"/>
  <c r="T38" i="3"/>
  <c r="T8" i="3"/>
  <c r="T31" i="3"/>
  <c r="T42" i="3"/>
  <c r="T26" i="3"/>
  <c r="T36" i="3"/>
  <c r="T11" i="3"/>
  <c r="T22" i="3"/>
  <c r="T5" i="3"/>
  <c r="T37" i="3"/>
  <c r="T17" i="3"/>
  <c r="T16" i="3"/>
  <c r="T30" i="3"/>
  <c r="T4" i="3"/>
  <c r="T6" i="3"/>
  <c r="T10" i="3"/>
  <c r="T33" i="3"/>
  <c r="R43" i="3"/>
  <c r="T50" i="3" s="1"/>
  <c r="O43" i="3"/>
  <c r="T47" i="3" s="1"/>
  <c r="S43" i="3"/>
  <c r="T51" i="3" s="1"/>
  <c r="Q43" i="3"/>
  <c r="T49" i="3" s="1"/>
  <c r="T14" i="3"/>
  <c r="N43" i="3"/>
  <c r="T46" i="3" s="1"/>
  <c r="U43" i="3"/>
  <c r="T54" i="3" s="1"/>
  <c r="P43" i="3"/>
  <c r="T48" i="3" s="1"/>
  <c r="T43" i="3" l="1"/>
  <c r="T52" i="3" s="1"/>
  <c r="R52" i="3" s="1"/>
  <c r="D9" i="3"/>
  <c r="D10" i="3" s="1"/>
  <c r="D11" i="3" s="1"/>
  <c r="U46" i="3"/>
  <c r="R46" i="3"/>
  <c r="U51" i="3"/>
  <c r="R51" i="3"/>
  <c r="U48" i="3"/>
  <c r="R48" i="3"/>
  <c r="U47" i="3"/>
  <c r="R47" i="3"/>
  <c r="U54" i="3"/>
  <c r="U49" i="3"/>
  <c r="R49" i="3"/>
  <c r="U50" i="3"/>
  <c r="R50" i="3"/>
  <c r="D12" i="3" l="1"/>
  <c r="D13" i="3" s="1"/>
  <c r="D14" i="3" s="1"/>
  <c r="T53" i="3"/>
  <c r="R54" i="3" s="1"/>
  <c r="U52" i="3"/>
  <c r="J55" i="3"/>
  <c r="L55" i="3"/>
  <c r="L56" i="3"/>
  <c r="J56" i="3"/>
  <c r="K56" i="3"/>
  <c r="K55" i="3"/>
  <c r="U53" i="3" l="1"/>
  <c r="R53" i="3"/>
  <c r="K52" i="3"/>
  <c r="J54" i="3"/>
  <c r="K54" i="3"/>
  <c r="J51" i="3"/>
  <c r="L50" i="3"/>
  <c r="K53" i="3"/>
  <c r="J50" i="3"/>
  <c r="L53" i="3"/>
  <c r="K50" i="3"/>
  <c r="L51" i="3"/>
  <c r="J46" i="3" l="1"/>
  <c r="K46" i="3"/>
  <c r="L46" i="3"/>
  <c r="K47" i="3"/>
  <c r="L47" i="3"/>
  <c r="J47" i="3"/>
  <c r="J48" i="3"/>
  <c r="K48" i="3"/>
  <c r="L48" i="3"/>
  <c r="J52" i="3"/>
  <c r="K49" i="3"/>
  <c r="J49" i="3"/>
  <c r="L49" i="3"/>
  <c r="J53" i="3"/>
  <c r="K51" i="3"/>
  <c r="L54" i="3"/>
  <c r="L52" i="3"/>
</calcChain>
</file>

<file path=xl/sharedStrings.xml><?xml version="1.0" encoding="utf-8"?>
<sst xmlns="http://schemas.openxmlformats.org/spreadsheetml/2006/main" count="91" uniqueCount="55">
  <si>
    <t>種類</t>
    <rPh sb="0" eb="2">
      <t>シュルイ</t>
    </rPh>
    <phoneticPr fontId="1"/>
  </si>
  <si>
    <t>枚</t>
    <rPh sb="0" eb="1">
      <t>マイ</t>
    </rPh>
    <phoneticPr fontId="1"/>
  </si>
  <si>
    <t>番地</t>
    <rPh sb="0" eb="2">
      <t>バンチ</t>
    </rPh>
    <phoneticPr fontId="1"/>
  </si>
  <si>
    <t>順</t>
    <rPh sb="0" eb="1">
      <t>ジュン</t>
    </rPh>
    <phoneticPr fontId="1"/>
  </si>
  <si>
    <t>前の最大</t>
    <rPh sb="0" eb="1">
      <t>マエ</t>
    </rPh>
    <rPh sb="2" eb="4">
      <t>サイダイ</t>
    </rPh>
    <phoneticPr fontId="1"/>
  </si>
  <si>
    <t>カード名</t>
    <rPh sb="3" eb="4">
      <t>メイ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</si>
  <si>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</si>
  <si>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</si>
  <si>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※関数入り</t>
    <rPh sb="1" eb="3">
      <t>カンスウ</t>
    </rPh>
    <rPh sb="3" eb="4">
      <t>イ</t>
    </rPh>
    <phoneticPr fontId="1"/>
  </si>
  <si>
    <t>デッキレシピ</t>
    <phoneticPr fontId="1"/>
  </si>
  <si>
    <t>※黄色いセルは変更しても可</t>
    <rPh sb="1" eb="3">
      <t>キイロ</t>
    </rPh>
    <rPh sb="7" eb="9">
      <t>ヘンコウ</t>
    </rPh>
    <rPh sb="12" eb="13">
      <t>カ</t>
    </rPh>
    <phoneticPr fontId="1"/>
  </si>
  <si>
    <t>№</t>
    <phoneticPr fontId="1"/>
  </si>
  <si>
    <t>デッキ1</t>
    <phoneticPr fontId="1"/>
  </si>
  <si>
    <t>行</t>
    <rPh sb="0" eb="1">
      <t>ギョウ</t>
    </rPh>
    <phoneticPr fontId="1"/>
  </si>
  <si>
    <t>範囲</t>
    <rPh sb="0" eb="2">
      <t>ハンイ</t>
    </rPh>
    <phoneticPr fontId="1"/>
  </si>
  <si>
    <t>リスト左</t>
    <rPh sb="3" eb="4">
      <t>ヒダリ</t>
    </rPh>
    <phoneticPr fontId="1"/>
  </si>
  <si>
    <t>範囲参照</t>
    <rPh sb="0" eb="4">
      <t>ハンイサンショウ</t>
    </rPh>
    <phoneticPr fontId="1"/>
  </si>
  <si>
    <t>シート名</t>
    <rPh sb="3" eb="4">
      <t>メイ</t>
    </rPh>
    <phoneticPr fontId="1"/>
  </si>
  <si>
    <t>金額</t>
    <rPh sb="0" eb="2">
      <t>キンガク</t>
    </rPh>
    <phoneticPr fontId="1"/>
  </si>
  <si>
    <t>コスト</t>
    <phoneticPr fontId="1"/>
  </si>
  <si>
    <t>文明</t>
    <rPh sb="0" eb="2">
      <t>ブンメイ</t>
    </rPh>
    <phoneticPr fontId="1"/>
  </si>
  <si>
    <t>クリーチャー</t>
    <phoneticPr fontId="1"/>
  </si>
  <si>
    <t>呪文</t>
    <rPh sb="0" eb="2">
      <t>ジュモン</t>
    </rPh>
    <phoneticPr fontId="1"/>
  </si>
  <si>
    <t>タマシード</t>
    <phoneticPr fontId="1"/>
  </si>
  <si>
    <t>城</t>
    <rPh sb="0" eb="1">
      <t>シロ</t>
    </rPh>
    <phoneticPr fontId="1"/>
  </si>
  <si>
    <t>クロスギア</t>
    <phoneticPr fontId="1"/>
  </si>
  <si>
    <t>フィールド</t>
    <phoneticPr fontId="1"/>
  </si>
  <si>
    <t>コスト順</t>
    <rPh sb="3" eb="4">
      <t>ジュン</t>
    </rPh>
    <phoneticPr fontId="1"/>
  </si>
  <si>
    <t>コスト</t>
  </si>
  <si>
    <t>光</t>
    <rPh sb="0" eb="1">
      <t>ヒカリ</t>
    </rPh>
    <phoneticPr fontId="1"/>
  </si>
  <si>
    <t>自然</t>
    <rPh sb="0" eb="2">
      <t>シゼン</t>
    </rPh>
    <phoneticPr fontId="1"/>
  </si>
  <si>
    <t>水</t>
    <rPh sb="0" eb="1">
      <t>ミズ</t>
    </rPh>
    <phoneticPr fontId="1"/>
  </si>
  <si>
    <t>列(コスト順）</t>
    <rPh sb="0" eb="1">
      <t>レツ</t>
    </rPh>
    <rPh sb="5" eb="6">
      <t>ジュン</t>
    </rPh>
    <phoneticPr fontId="1"/>
  </si>
  <si>
    <t>列(種類順）</t>
    <rPh sb="0" eb="1">
      <t>レツ</t>
    </rPh>
    <rPh sb="2" eb="4">
      <t>シュルイ</t>
    </rPh>
    <rPh sb="4" eb="5">
      <t>ジュン</t>
    </rPh>
    <phoneticPr fontId="1"/>
  </si>
  <si>
    <t>闇</t>
    <rPh sb="0" eb="1">
      <t>ヤミ</t>
    </rPh>
    <phoneticPr fontId="1"/>
  </si>
  <si>
    <t>火</t>
    <rPh sb="0" eb="1">
      <t>ヒ</t>
    </rPh>
    <phoneticPr fontId="1"/>
  </si>
  <si>
    <t>零</t>
    <rPh sb="0" eb="1">
      <t>ゼロ</t>
    </rPh>
    <phoneticPr fontId="1"/>
  </si>
  <si>
    <t>多色</t>
    <rPh sb="0" eb="2">
      <t>タショク</t>
    </rPh>
    <phoneticPr fontId="1"/>
  </si>
  <si>
    <t>比率</t>
    <rPh sb="0" eb="2">
      <t>ヒリツ</t>
    </rPh>
    <phoneticPr fontId="1"/>
  </si>
  <si>
    <t>枚数</t>
    <phoneticPr fontId="1"/>
  </si>
  <si>
    <t>備考</t>
    <rPh sb="0" eb="2">
      <t>ビコウ</t>
    </rPh>
    <phoneticPr fontId="1"/>
  </si>
  <si>
    <t>!$bb$3:$bb$42</t>
    <phoneticPr fontId="1"/>
  </si>
  <si>
    <t>!$as$3:$ba$42</t>
    <phoneticPr fontId="1"/>
  </si>
  <si>
    <t>!$as$2:$ba$2</t>
    <phoneticPr fontId="1"/>
  </si>
  <si>
    <t>!$bd$3:$bd$42</t>
    <phoneticPr fontId="1"/>
  </si>
  <si>
    <t>単色</t>
    <rPh sb="0" eb="2">
      <t>タンショク</t>
    </rPh>
    <phoneticPr fontId="1"/>
  </si>
  <si>
    <t>生物</t>
    <rPh sb="0" eb="1">
      <t>イ</t>
    </rPh>
    <rPh sb="1" eb="2">
      <t>モノ</t>
    </rPh>
    <phoneticPr fontId="1"/>
  </si>
  <si>
    <t>備考（入力）</t>
    <rPh sb="0" eb="2">
      <t>ビコウ</t>
    </rPh>
    <rPh sb="3" eb="5">
      <t>ニュウリョク</t>
    </rPh>
    <phoneticPr fontId="1"/>
  </si>
  <si>
    <t>並び変え</t>
    <rPh sb="0" eb="1">
      <t>ナラ</t>
    </rPh>
    <rPh sb="2" eb="3">
      <t>カ</t>
    </rPh>
    <phoneticPr fontId="1"/>
  </si>
  <si>
    <t>種族・キーワード</t>
    <rPh sb="0" eb="2">
      <t>シュゾク</t>
    </rPh>
    <phoneticPr fontId="1"/>
  </si>
  <si>
    <t>比率はデッキ</t>
    <rPh sb="0" eb="2">
      <t>ヒリツ</t>
    </rPh>
    <phoneticPr fontId="1"/>
  </si>
  <si>
    <t>の枚数に対して</t>
    <rPh sb="1" eb="3">
      <t>マイスウ</t>
    </rPh>
    <rPh sb="4" eb="5">
      <t>タイ</t>
    </rPh>
    <phoneticPr fontId="1"/>
  </si>
  <si>
    <t>合計：</t>
    <rPh sb="0" eb="2">
      <t>ゴウケイ</t>
    </rPh>
    <phoneticPr fontId="1"/>
  </si>
  <si>
    <t xml:space="preserve"> 枚</t>
    <rPh sb="1" eb="2">
      <t>マイ</t>
    </rPh>
    <phoneticPr fontId="1"/>
  </si>
  <si>
    <t>種類順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</si>
</sst>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38" fontId="4" fillId="0" borderId="6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Fill="1" applyBorder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38" fontId="4" fillId="5" borderId="5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6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4" xfId="1" applyFont="1" applyBorder="1" applyAlignment="1">
      <alignment vertical="center"/>
    </xf>
    <xf numFmtId="0" fontId="0" fillId="0" borderId="14" xfId="0" applyBorder="1">
      <alignment vertical="center"/>
    </xf>
    <xf numFmtId="38" fontId="0" fillId="0" borderId="17" xfId="1" applyFont="1" applyBorder="1" applyAlignment="1">
      <alignment horizontal="center" vertical="center"/>
    </xf>
    <xf numFmtId="0" fontId="0" fillId="0" borderId="14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7" fillId="7" borderId="1" xfId="0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2" applyFont="1" applyAlignment="1">
      <alignment horizontal="right" vertical="center"/>
    </xf>
    <xf numFmtId="9" fontId="0" fillId="0" borderId="6" xfId="2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>
      <alignment vertical="center"/>
    </xf>
    <xf numFmtId="0" fontId="4" fillId="5" borderId="27" xfId="0" applyFont="1" applyFill="1" applyBorder="1" applyAlignment="1">
      <alignment horizontal="center" vertical="center"/>
    </xf>
    <xf numFmtId="38" fontId="4" fillId="0" borderId="28" xfId="1" applyFont="1" applyFill="1" applyBorder="1">
      <alignment vertical="center"/>
    </xf>
    <xf numFmtId="9" fontId="0" fillId="0" borderId="1" xfId="2" applyFont="1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38" fontId="0" fillId="9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right" vertical="center" indent="1"/>
    </xf>
    <xf numFmtId="0" fontId="3" fillId="0" borderId="6" xfId="0" applyFont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right" vertical="center" indent="1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2345-B751-43A0-B0A0-FC1B8F50A8D5}">
  <dimension ref="A1:DG87"/>
  <sheetViews>
    <sheetView zoomScale="88" zoomScaleNormal="88" zoomScaleSheetLayoutView="55" workbookViewId="0"/>
  </sheetViews>
  <sheetFormatPr defaultRowHeight="19.95" customHeight="1" x14ac:dyDescent="0.45"/>
  <cols>
    <col min="1" max="1" width="6.296875" style="10" customWidth="1"/>
    <col min="2" max="2" width="15.69921875" style="10" customWidth="1"/>
    <col min="3" max="3" width="3.69921875" style="10" customWidth="1"/>
    <col min="4" max="4" width="5.69921875" style="10" customWidth="1"/>
    <col min="5" max="5" width="5.69921875" style="17" customWidth="1"/>
    <col min="6" max="6" width="14.69921875" style="10" customWidth="1"/>
    <col min="7" max="7" width="5.69921875" style="10" customWidth="1"/>
    <col min="8" max="8" width="3.19921875" style="10" customWidth="1"/>
    <col min="9" max="9" width="15.69921875" style="10" customWidth="1"/>
    <col min="10" max="10" width="3.69921875" style="10" customWidth="1"/>
    <col min="11" max="11" width="5.69921875" style="10" customWidth="1"/>
    <col min="12" max="12" width="5.69921875" style="17" customWidth="1"/>
    <col min="13" max="13" width="14.69921875" style="10" customWidth="1"/>
    <col min="14" max="14" width="5.69921875" style="10" customWidth="1"/>
    <col min="15" max="15" width="3.19921875" style="10" customWidth="1"/>
    <col min="16" max="16" width="15.69921875" style="10" customWidth="1"/>
    <col min="17" max="17" width="3.69921875" style="10" customWidth="1"/>
    <col min="18" max="18" width="5.69921875" style="10" customWidth="1"/>
    <col min="19" max="19" width="5.69921875" style="17" customWidth="1"/>
    <col min="20" max="20" width="14.69921875" style="10" customWidth="1"/>
    <col min="21" max="21" width="5.69921875" style="10" customWidth="1"/>
    <col min="22" max="22" width="3.19921875" style="10" customWidth="1"/>
    <col min="23" max="23" width="15.69921875" style="10" customWidth="1"/>
    <col min="24" max="24" width="3.69921875" style="10" customWidth="1"/>
    <col min="25" max="25" width="5.69921875" style="10" customWidth="1"/>
    <col min="26" max="26" width="5.69921875" style="17" customWidth="1"/>
    <col min="27" max="27" width="14.69921875" style="10" customWidth="1"/>
    <col min="28" max="28" width="5.69921875" style="10" customWidth="1"/>
    <col min="29" max="29" width="3.19921875" style="10" customWidth="1"/>
    <col min="30" max="30" width="15.69921875" style="10" customWidth="1"/>
    <col min="31" max="31" width="3.69921875" style="10" customWidth="1"/>
    <col min="32" max="32" width="5.69921875" style="10" customWidth="1"/>
    <col min="33" max="33" width="5.69921875" style="17" customWidth="1"/>
    <col min="34" max="34" width="14.69921875" style="10" customWidth="1"/>
    <col min="35" max="35" width="5.69921875" style="10" customWidth="1"/>
    <col min="36" max="36" width="3.19921875" style="10" customWidth="1"/>
    <col min="37" max="37" width="15.69921875" style="10" customWidth="1"/>
    <col min="38" max="38" width="3.69921875" style="10" customWidth="1"/>
    <col min="39" max="39" width="5.69921875" style="10" customWidth="1"/>
    <col min="40" max="40" width="5.69921875" style="17" customWidth="1"/>
    <col min="41" max="41" width="14.69921875" style="10" customWidth="1"/>
    <col min="42" max="43" width="5.69921875" style="10" customWidth="1"/>
    <col min="44" max="44" width="5" style="10" customWidth="1"/>
    <col min="45" max="45" width="9.8984375" style="10" bestFit="1" customWidth="1"/>
    <col min="46" max="46" width="13.09765625" style="10" customWidth="1"/>
    <col min="47" max="47" width="15.5" style="10" customWidth="1"/>
    <col min="48" max="48" width="13.09765625" style="17" customWidth="1"/>
    <col min="49" max="49" width="15.3984375" style="10" bestFit="1" customWidth="1"/>
    <col min="50" max="50" width="5.69921875" style="10" customWidth="1"/>
    <col min="51" max="51" width="6" style="10" customWidth="1"/>
    <col min="52" max="52" width="8.59765625" style="10" bestFit="1" customWidth="1"/>
    <col min="53" max="53" width="11.59765625" style="10" customWidth="1"/>
    <col min="54" max="54" width="4.8984375" style="10" customWidth="1"/>
    <col min="55" max="55" width="5" style="10" customWidth="1"/>
    <col min="56" max="56" width="8.19921875" style="10" bestFit="1" customWidth="1"/>
    <col min="57" max="57" width="5" style="10" customWidth="1"/>
    <col min="58" max="58" width="8.69921875" style="10" customWidth="1"/>
    <col min="59" max="59" width="12.69921875" style="10" customWidth="1"/>
    <col min="60" max="60" width="8.796875" style="10"/>
    <col min="61" max="61" width="11.796875" style="10" bestFit="1" customWidth="1"/>
    <col min="62" max="62" width="5.69921875" style="10" customWidth="1"/>
    <col min="63" max="64" width="8.796875" style="10"/>
    <col min="65" max="65" width="16.69921875" style="10" bestFit="1" customWidth="1"/>
    <col min="66" max="66" width="8.796875" style="10"/>
    <col min="67" max="67" width="8.69921875" style="10" customWidth="1"/>
    <col min="68" max="68" width="12.69921875" style="10" customWidth="1"/>
    <col min="69" max="69" width="8.796875" style="10"/>
    <col min="70" max="70" width="11.796875" style="10" bestFit="1" customWidth="1"/>
    <col min="71" max="71" width="5.69921875" style="10" customWidth="1"/>
    <col min="72" max="73" width="8.796875" style="10"/>
    <col min="74" max="74" width="16.69921875" style="10" bestFit="1" customWidth="1"/>
    <col min="75" max="75" width="8.796875" style="10"/>
    <col min="76" max="76" width="8.69921875" style="10" customWidth="1"/>
    <col min="77" max="77" width="12.69921875" style="10" customWidth="1"/>
    <col min="78" max="78" width="8.796875" style="10"/>
    <col min="79" max="79" width="11.796875" style="10" bestFit="1" customWidth="1"/>
    <col min="80" max="80" width="5.69921875" style="10" customWidth="1"/>
    <col min="81" max="82" width="8.796875" style="10"/>
    <col min="83" max="83" width="16.69921875" style="10" bestFit="1" customWidth="1"/>
    <col min="84" max="84" width="8.796875" style="10"/>
    <col min="85" max="85" width="8.69921875" style="10" customWidth="1"/>
    <col min="86" max="86" width="12.69921875" style="10" customWidth="1"/>
    <col min="87" max="87" width="8.796875" style="10"/>
    <col min="88" max="88" width="11.796875" style="10" bestFit="1" customWidth="1"/>
    <col min="89" max="89" width="5.69921875" style="10" customWidth="1"/>
    <col min="90" max="91" width="8.796875" style="10"/>
    <col min="92" max="92" width="16.69921875" style="10" bestFit="1" customWidth="1"/>
    <col min="93" max="93" width="8.796875" style="10"/>
    <col min="94" max="94" width="8.69921875" style="10" customWidth="1"/>
    <col min="95" max="95" width="12.69921875" style="10" customWidth="1"/>
    <col min="96" max="96" width="8.796875" style="10"/>
    <col min="97" max="97" width="11.796875" style="10" bestFit="1" customWidth="1"/>
    <col min="98" max="98" width="5.69921875" style="10" customWidth="1"/>
    <col min="99" max="100" width="8.796875" style="10"/>
    <col min="101" max="101" width="16.69921875" style="10" bestFit="1" customWidth="1"/>
    <col min="102" max="102" width="8.796875" style="10"/>
    <col min="103" max="103" width="8.69921875" style="10" customWidth="1"/>
    <col min="104" max="104" width="12.69921875" style="10" customWidth="1"/>
    <col min="105" max="105" width="8.796875" style="10"/>
    <col min="106" max="106" width="11.796875" style="10" bestFit="1" customWidth="1"/>
    <col min="107" max="107" width="5.69921875" style="10" customWidth="1"/>
    <col min="108" max="109" width="8.796875" style="10"/>
    <col min="110" max="110" width="16.69921875" style="10" bestFit="1" customWidth="1"/>
    <col min="111" max="16384" width="8.796875" style="10"/>
  </cols>
  <sheetData>
    <row r="1" spans="2:111" ht="25.05" customHeight="1" x14ac:dyDescent="0.45">
      <c r="B1" s="110" t="s">
        <v>9</v>
      </c>
      <c r="D1" s="31"/>
      <c r="E1" s="50"/>
      <c r="G1" s="9"/>
      <c r="I1" s="55" t="str">
        <f>BA1</f>
        <v>合計：0 枚</v>
      </c>
      <c r="K1" s="120"/>
      <c r="L1" s="120"/>
      <c r="N1" s="9"/>
      <c r="P1" s="31"/>
      <c r="R1" s="31"/>
      <c r="S1" s="50"/>
      <c r="U1" s="9"/>
      <c r="W1" s="31"/>
      <c r="Y1" s="31"/>
      <c r="Z1" s="50"/>
      <c r="AB1" s="9"/>
      <c r="AD1" s="31"/>
      <c r="AF1" s="31"/>
      <c r="AG1" s="50"/>
      <c r="AI1" s="9"/>
      <c r="AK1" s="31"/>
      <c r="AM1" s="31"/>
      <c r="AN1" s="50"/>
      <c r="AP1" s="9"/>
      <c r="AS1" s="11" t="s">
        <v>8</v>
      </c>
      <c r="AT1" s="12" t="s">
        <v>10</v>
      </c>
      <c r="AU1" s="13"/>
      <c r="AV1" s="51"/>
      <c r="AW1" s="13"/>
      <c r="AX1" s="13"/>
      <c r="AY1" s="13"/>
      <c r="AZ1" s="14"/>
      <c r="BA1" s="15" t="str">
        <f>AW44&amp;AX44&amp;AY44</f>
        <v>合計：0 枚</v>
      </c>
      <c r="BB1" s="14"/>
      <c r="BC1" s="14"/>
      <c r="BF1" s="15" t="str">
        <f>IF(COUNT(BF3:BF42)=0,"",1)</f>
        <v/>
      </c>
      <c r="BG1" s="15" t="str">
        <f>IF(BG2="","",BG2&amp;$BF$1)</f>
        <v>種類</v>
      </c>
      <c r="BH1" s="15" t="str">
        <f t="shared" ref="BH1:BM1" si="0">IF(BH2="","",BH2&amp;$BF$1)</f>
        <v>種族・キーワード</v>
      </c>
      <c r="BI1" s="15" t="str">
        <f>IF(BI2="","",AV2&amp;BF1)</f>
        <v>カード名</v>
      </c>
      <c r="BJ1" s="15" t="str">
        <f t="shared" ref="BJ1" si="1">IF(BJ2="","",BJ2&amp;$BF$1)</f>
        <v>枚</v>
      </c>
      <c r="BK1" s="15" t="str">
        <f t="shared" si="0"/>
        <v>コスト</v>
      </c>
      <c r="BL1" s="15" t="str">
        <f t="shared" si="0"/>
        <v>文明</v>
      </c>
      <c r="BM1" s="15" t="str">
        <f t="shared" si="0"/>
        <v>種族・キーワード</v>
      </c>
      <c r="BN1" s="98" t="str">
        <f t="shared" ref="BN1" si="2">IF(BN2="","",BN2&amp;$BF$1)</f>
        <v>単価</v>
      </c>
      <c r="BO1" s="102" t="str">
        <f>IF(COUNT(BO3:BO42)=0,"",2)</f>
        <v/>
      </c>
      <c r="BP1" s="15" t="str">
        <f>IF(BP2="","",BP2&amp;$BO$1)</f>
        <v>種類</v>
      </c>
      <c r="BQ1" s="15" t="str">
        <f>IF(BQ2="","",BQ2&amp;$BO$1)</f>
        <v>種族・キーワード</v>
      </c>
      <c r="BR1" s="15" t="str">
        <f>IF(BR2="","",$AV$2&amp;BO1)</f>
        <v>カード名</v>
      </c>
      <c r="BS1" s="15" t="str">
        <f>IF(BS2="","",BS2&amp;$BO$1)</f>
        <v>枚</v>
      </c>
      <c r="BT1" s="15" t="str">
        <f>IF(BT2="","",BT2&amp;$BO$1)</f>
        <v>コスト</v>
      </c>
      <c r="BU1" s="15" t="str">
        <f>IF(BU2="","",BU2&amp;$BO$1)</f>
        <v>文明</v>
      </c>
      <c r="BV1" s="15" t="str">
        <f>IF(BV2="","",BV2&amp;$BO$1)</f>
        <v>種族・キーワード</v>
      </c>
      <c r="BW1" s="98" t="str">
        <f>IF(BW2="","",BW2&amp;$BO$1)</f>
        <v>単価</v>
      </c>
      <c r="BX1" s="102" t="str">
        <f>IF(COUNT(BX3:BX42)=0,"",3)</f>
        <v/>
      </c>
      <c r="BY1" s="15" t="str">
        <f>IF(BY2="","",BY2&amp;$BX$1)</f>
        <v>種類</v>
      </c>
      <c r="BZ1" s="15" t="str">
        <f>IF(BZ2="","",BZ2&amp;$BX$1)</f>
        <v>種族・キーワード</v>
      </c>
      <c r="CA1" s="15" t="str">
        <f>IF(CA2="","",$AV$2&amp;BX1)</f>
        <v>カード名</v>
      </c>
      <c r="CB1" s="15" t="str">
        <f>IF(CB2="","",CB2&amp;$BX$1)</f>
        <v>枚</v>
      </c>
      <c r="CC1" s="15" t="str">
        <f>IF(CC2="","",CC2&amp;$BX$1)</f>
        <v>コスト</v>
      </c>
      <c r="CD1" s="15" t="str">
        <f>IF(CD2="","",CD2&amp;$BX$1)</f>
        <v>文明</v>
      </c>
      <c r="CE1" s="15" t="str">
        <f>IF(CE2="","",CE2&amp;$BX$1)</f>
        <v>種族・キーワード</v>
      </c>
      <c r="CF1" s="103" t="str">
        <f>IF(CF2="","",CF2&amp;$BX$1)</f>
        <v>単価</v>
      </c>
      <c r="CG1" s="102" t="str">
        <f>IF(COUNT(CG3:CG42)=0,"",4)</f>
        <v/>
      </c>
      <c r="CH1" s="15" t="str">
        <f>IF(CH2="","",CH2&amp;$CG$1)</f>
        <v>種類</v>
      </c>
      <c r="CI1" s="15" t="str">
        <f>IF(CI2="","",CI2&amp;$CG$1)</f>
        <v>種族・キーワード</v>
      </c>
      <c r="CJ1" s="15" t="str">
        <f>IF(CJ2="","",$AV$2&amp;CG1)</f>
        <v>カード名</v>
      </c>
      <c r="CK1" s="15" t="str">
        <f>IF(CK2="","",CK2&amp;$CG$1)</f>
        <v>枚</v>
      </c>
      <c r="CL1" s="15" t="str">
        <f>IF(CL2="","",CL2&amp;$CG$1)</f>
        <v>コスト</v>
      </c>
      <c r="CM1" s="15" t="str">
        <f t="shared" ref="CM1:CO1" si="3">IF(CM2="","",CM2&amp;$CG$1)</f>
        <v>文明</v>
      </c>
      <c r="CN1" s="15" t="str">
        <f t="shared" si="3"/>
        <v>種族・キーワード</v>
      </c>
      <c r="CO1" s="103" t="str">
        <f t="shared" si="3"/>
        <v>単価</v>
      </c>
      <c r="CP1" s="99" t="str">
        <f>IF(COUNT(CP3:CP42)=0,"",5)</f>
        <v/>
      </c>
      <c r="CQ1" s="15" t="str">
        <f>IF(CQ2="","",CQ2&amp;$CP$1)</f>
        <v>種類</v>
      </c>
      <c r="CR1" s="15" t="str">
        <f>IF(CR2="","",CR2&amp;$CP$1)</f>
        <v>種族・キーワード</v>
      </c>
      <c r="CS1" s="15" t="str">
        <f>IF(CS2="","",$AV$2&amp;CP1)</f>
        <v>カード名</v>
      </c>
      <c r="CT1" s="15" t="str">
        <f t="shared" ref="CT1" si="4">IF(CT2="","",CT2&amp;$CP$1)</f>
        <v>枚</v>
      </c>
      <c r="CU1" s="15" t="str">
        <f t="shared" ref="CU1:CV1" si="5">IF(CU2="","",CU2&amp;$CP$1)</f>
        <v>コスト</v>
      </c>
      <c r="CV1" s="15" t="str">
        <f t="shared" si="5"/>
        <v>文明</v>
      </c>
      <c r="CW1" s="15" t="str">
        <f t="shared" ref="CW1" si="6">IF(CW2="","",CW2&amp;$CP$1)</f>
        <v>種族・キーワード</v>
      </c>
      <c r="CX1" s="103" t="str">
        <f t="shared" ref="CX1" si="7">IF(CX2="","",CX2&amp;$CP$1)</f>
        <v>単価</v>
      </c>
      <c r="CY1" s="99" t="str">
        <f>IF(COUNT(CY3:CY42)=0,"",6)</f>
        <v/>
      </c>
      <c r="CZ1" s="15" t="str">
        <f>IF(CZ2="","",CZ2&amp;$CY$1)</f>
        <v>種類</v>
      </c>
      <c r="DA1" s="15" t="str">
        <f>IF(DA2="","",DA2&amp;$CY$1)</f>
        <v>種族・キーワード</v>
      </c>
      <c r="DB1" s="15" t="str">
        <f>IF(DB2="","",$AV$2&amp;CY1)</f>
        <v>カード名</v>
      </c>
      <c r="DC1" s="15" t="str">
        <f>IF(DC2="","",DC2&amp;$CY$1)</f>
        <v>枚</v>
      </c>
      <c r="DD1" s="15" t="str">
        <f>IF(DD2="","",DD2&amp;$CY$1)</f>
        <v>コスト</v>
      </c>
      <c r="DE1" s="15" t="str">
        <f t="shared" ref="DE1:DG1" si="8">IF(DE2="","",DE2&amp;$CY$1)</f>
        <v>文明</v>
      </c>
      <c r="DF1" s="15" t="str">
        <f t="shared" si="8"/>
        <v>種族・キーワード</v>
      </c>
      <c r="DG1" s="15" t="str">
        <f t="shared" si="8"/>
        <v>単価</v>
      </c>
    </row>
    <row r="2" spans="2:111" ht="19.95" customHeight="1" thickBot="1" x14ac:dyDescent="0.5">
      <c r="B2" s="16" t="s">
        <v>21</v>
      </c>
      <c r="C2" s="16" t="s">
        <v>1</v>
      </c>
      <c r="D2" s="16" t="s">
        <v>19</v>
      </c>
      <c r="E2" s="16" t="s">
        <v>20</v>
      </c>
      <c r="F2" s="16" t="s">
        <v>49</v>
      </c>
      <c r="G2" s="16" t="s">
        <v>6</v>
      </c>
      <c r="H2" s="17"/>
      <c r="I2" s="16" t="s">
        <v>22</v>
      </c>
      <c r="J2" s="16" t="str">
        <f>IF(C2="","",C2)</f>
        <v>枚</v>
      </c>
      <c r="K2" s="16" t="s">
        <v>19</v>
      </c>
      <c r="L2" s="16" t="s">
        <v>20</v>
      </c>
      <c r="M2" s="16" t="str">
        <f>IF(F2="","",F2)</f>
        <v>種族・キーワード</v>
      </c>
      <c r="N2" s="16" t="str">
        <f>IF(G2="","",G2)</f>
        <v>単価</v>
      </c>
      <c r="O2" s="17"/>
      <c r="P2" s="16" t="s">
        <v>23</v>
      </c>
      <c r="Q2" s="16" t="str">
        <f>IF(J2="","",J2)</f>
        <v>枚</v>
      </c>
      <c r="R2" s="16" t="str">
        <f>IF(K2="","",K2)</f>
        <v>コスト</v>
      </c>
      <c r="S2" s="16" t="str">
        <f>IF(L2="","",L2)</f>
        <v>文明</v>
      </c>
      <c r="T2" s="16" t="str">
        <f>IF(M2="","",M2)</f>
        <v>種族・キーワード</v>
      </c>
      <c r="U2" s="16" t="str">
        <f>IF(N2="","",N2)</f>
        <v>単価</v>
      </c>
      <c r="V2" s="17"/>
      <c r="W2" s="16" t="s">
        <v>26</v>
      </c>
      <c r="X2" s="16" t="str">
        <f>IF(Q2="","",Q2)</f>
        <v>枚</v>
      </c>
      <c r="Y2" s="16" t="str">
        <f>IF(R2="","",R2)</f>
        <v>コスト</v>
      </c>
      <c r="Z2" s="16" t="str">
        <f>IF(S2="","",S2)</f>
        <v>文明</v>
      </c>
      <c r="AA2" s="16" t="str">
        <f>IF(T2="","",T2)</f>
        <v>種族・キーワード</v>
      </c>
      <c r="AB2" s="16" t="str">
        <f>IF(U2="","",U2)</f>
        <v>単価</v>
      </c>
      <c r="AC2" s="17"/>
      <c r="AD2" s="16" t="s">
        <v>25</v>
      </c>
      <c r="AE2" s="16" t="str">
        <f>IF(X2="","",X2)</f>
        <v>枚</v>
      </c>
      <c r="AF2" s="16" t="str">
        <f>IF(Y2="","",Y2)</f>
        <v>コスト</v>
      </c>
      <c r="AG2" s="16" t="str">
        <f>IF(Z2="","",Z2)</f>
        <v>文明</v>
      </c>
      <c r="AH2" s="16" t="str">
        <f>IF(AA2="","",AA2)</f>
        <v>種族・キーワード</v>
      </c>
      <c r="AI2" s="16" t="str">
        <f>IF(AB2="","",AB2)</f>
        <v>単価</v>
      </c>
      <c r="AJ2" s="17"/>
      <c r="AK2" s="16" t="s">
        <v>24</v>
      </c>
      <c r="AL2" s="16" t="str">
        <f>IF(AE2="","",AE2)</f>
        <v>枚</v>
      </c>
      <c r="AM2" s="16" t="str">
        <f>IF(AF2="","",AF2)</f>
        <v>コスト</v>
      </c>
      <c r="AN2" s="16" t="str">
        <f>IF(AG2="","",AG2)</f>
        <v>文明</v>
      </c>
      <c r="AO2" s="16" t="str">
        <f>IF(AH2="","",AH2)</f>
        <v>種族・キーワード</v>
      </c>
      <c r="AP2" s="16" t="str">
        <f>IF(AI2="","",AI2)</f>
        <v>単価</v>
      </c>
      <c r="AQ2" s="17"/>
      <c r="AR2" s="17"/>
      <c r="AS2" s="5" t="s">
        <v>28</v>
      </c>
      <c r="AT2" s="5" t="s">
        <v>20</v>
      </c>
      <c r="AU2" s="5" t="s">
        <v>0</v>
      </c>
      <c r="AV2" s="5" t="s">
        <v>5</v>
      </c>
      <c r="AW2" s="5" t="s">
        <v>49</v>
      </c>
      <c r="AX2" s="5" t="s">
        <v>1</v>
      </c>
      <c r="AY2" s="5" t="s">
        <v>6</v>
      </c>
      <c r="AZ2" s="6" t="s">
        <v>18</v>
      </c>
      <c r="BA2" s="88" t="s">
        <v>40</v>
      </c>
      <c r="BB2" s="18" t="s">
        <v>3</v>
      </c>
      <c r="BC2" s="19" t="s">
        <v>2</v>
      </c>
      <c r="BD2" s="53" t="s">
        <v>27</v>
      </c>
      <c r="BE2" s="17"/>
      <c r="BF2" s="20" t="s">
        <v>4</v>
      </c>
      <c r="BG2" s="21" t="str">
        <f>IF($AU$2="","",$AU$2)</f>
        <v>種類</v>
      </c>
      <c r="BH2" s="22" t="str">
        <f>IF($AW$2="","",$AW$2)</f>
        <v>種族・キーワード</v>
      </c>
      <c r="BI2" s="21" t="str">
        <f t="shared" ref="BI2:BI42" si="9">IF(B2="","",B2)</f>
        <v>クリーチャー</v>
      </c>
      <c r="BJ2" s="21" t="str">
        <f>IF($C$2="","",$C$2)</f>
        <v>枚</v>
      </c>
      <c r="BK2" s="21" t="str">
        <f>IF($D$2="","",$D$2)</f>
        <v>コスト</v>
      </c>
      <c r="BL2" s="21" t="str">
        <f>IF($E$2="","",$E$2)</f>
        <v>文明</v>
      </c>
      <c r="BM2" s="21" t="str">
        <f>IF($F$2="","",$F$2)</f>
        <v>種族・キーワード</v>
      </c>
      <c r="BN2" s="22" t="str">
        <f>IF($AY$2="","",$AY$2)</f>
        <v>単価</v>
      </c>
      <c r="BO2" s="104">
        <f>MAX(BF3:BF42)</f>
        <v>0</v>
      </c>
      <c r="BP2" s="21" t="str">
        <f>IF(BG2="","",BG2)</f>
        <v>種類</v>
      </c>
      <c r="BQ2" s="22" t="str">
        <f>IF(BH2="","",BH2)</f>
        <v>種族・キーワード</v>
      </c>
      <c r="BR2" s="21" t="str">
        <f t="shared" ref="BR2:BR42" si="10">IF(I2="","",I2)</f>
        <v>呪文</v>
      </c>
      <c r="BS2" s="21" t="str">
        <f>IF(BJ2="","",BJ2)</f>
        <v>枚</v>
      </c>
      <c r="BT2" s="21" t="str">
        <f>IF(BK2="","",BK2)</f>
        <v>コスト</v>
      </c>
      <c r="BU2" s="21" t="str">
        <f>IF(BL2="","",BL2)</f>
        <v>文明</v>
      </c>
      <c r="BV2" s="21" t="str">
        <f>IF(BM2="","",BM2)</f>
        <v>種族・キーワード</v>
      </c>
      <c r="BW2" s="22" t="str">
        <f>IF(BN2="","",BN2)</f>
        <v>単価</v>
      </c>
      <c r="BX2" s="104">
        <f>MAX(BO2:BO42)</f>
        <v>0</v>
      </c>
      <c r="BY2" s="21" t="str">
        <f>IF(BP2="","",BP2)</f>
        <v>種類</v>
      </c>
      <c r="BZ2" s="22" t="str">
        <f>IF(BQ2="","",BQ2)</f>
        <v>種族・キーワード</v>
      </c>
      <c r="CA2" s="21" t="str">
        <f t="shared" ref="CA2:CA42" si="11">IF(P2="","",P2)</f>
        <v>タマシード</v>
      </c>
      <c r="CB2" s="21" t="str">
        <f>IF(BS2="","",BS2)</f>
        <v>枚</v>
      </c>
      <c r="CC2" s="21" t="str">
        <f>IF(BT2="","",BT2)</f>
        <v>コスト</v>
      </c>
      <c r="CD2" s="21" t="str">
        <f>IF(BU2="","",BU2)</f>
        <v>文明</v>
      </c>
      <c r="CE2" s="21" t="str">
        <f>IF(BV2="","",BV2)</f>
        <v>種族・キーワード</v>
      </c>
      <c r="CF2" s="105" t="str">
        <f>IF(BW2="","",BW2)</f>
        <v>単価</v>
      </c>
      <c r="CG2" s="104">
        <f>MAX(BX2:BX42)</f>
        <v>0</v>
      </c>
      <c r="CH2" s="21" t="str">
        <f>IF(BY2="","",BY2)</f>
        <v>種類</v>
      </c>
      <c r="CI2" s="22" t="str">
        <f>IF(BZ2="","",BZ2)</f>
        <v>種族・キーワード</v>
      </c>
      <c r="CJ2" s="21" t="str">
        <f t="shared" ref="CJ2:CJ42" si="12">IF(W2="","",W2)</f>
        <v>フィールド</v>
      </c>
      <c r="CK2" s="21" t="str">
        <f>IF(CB2="","",CB2)</f>
        <v>枚</v>
      </c>
      <c r="CL2" s="21" t="str">
        <f>IF(CC2="","",CC2)</f>
        <v>コスト</v>
      </c>
      <c r="CM2" s="21" t="str">
        <f>IF(CD2="","",CD2)</f>
        <v>文明</v>
      </c>
      <c r="CN2" s="21" t="str">
        <f>IF(CE2="","",CE2)</f>
        <v>種族・キーワード</v>
      </c>
      <c r="CO2" s="105" t="str">
        <f>IF(CF2="","",CF2)</f>
        <v>単価</v>
      </c>
      <c r="CP2" s="100">
        <f>MAX(CG2:CG42)</f>
        <v>0</v>
      </c>
      <c r="CQ2" s="21" t="str">
        <f>IF(CH2="","",CH2)</f>
        <v>種類</v>
      </c>
      <c r="CR2" s="22" t="str">
        <f>IF(CI2="","",CI2)</f>
        <v>種族・キーワード</v>
      </c>
      <c r="CS2" s="21" t="str">
        <f t="shared" ref="CS2:CS42" si="13">IF(AD2="","",AD2)</f>
        <v>クロスギア</v>
      </c>
      <c r="CT2" s="21" t="str">
        <f>IF(CK2="","",CK2)</f>
        <v>枚</v>
      </c>
      <c r="CU2" s="21" t="str">
        <f>IF(CL2="","",CL2)</f>
        <v>コスト</v>
      </c>
      <c r="CV2" s="21" t="str">
        <f>IF(CM2="","",CM2)</f>
        <v>文明</v>
      </c>
      <c r="CW2" s="21" t="str">
        <f>IF(CN2="","",CN2)</f>
        <v>種族・キーワード</v>
      </c>
      <c r="CX2" s="105" t="str">
        <f>IF(CO2="","",CO2)</f>
        <v>単価</v>
      </c>
      <c r="CY2" s="100">
        <f>MAX(CP2:CP42)</f>
        <v>0</v>
      </c>
      <c r="CZ2" s="21" t="str">
        <f>IF(CQ2="","",CQ2)</f>
        <v>種類</v>
      </c>
      <c r="DA2" s="22" t="str">
        <f>IF(CR2="","",CR2)</f>
        <v>種族・キーワード</v>
      </c>
      <c r="DB2" s="21" t="str">
        <f t="shared" ref="DB2:DB42" si="14">IF(AK2="","",AK2)</f>
        <v>城</v>
      </c>
      <c r="DC2" s="21" t="str">
        <f>IF(CT2="","",CT2)</f>
        <v>枚</v>
      </c>
      <c r="DD2" s="21" t="str">
        <f>IF(CU2="","",CU2)</f>
        <v>コスト</v>
      </c>
      <c r="DE2" s="21" t="str">
        <f>IF(CV2="","",CV2)</f>
        <v>文明</v>
      </c>
      <c r="DF2" s="21" t="str">
        <f>IF(CW2="","",CW2)</f>
        <v>種族・キーワード</v>
      </c>
      <c r="DG2" s="21" t="str">
        <f t="shared" ref="DG2" si="15">IF(CX2="","",CX2)</f>
        <v>単価</v>
      </c>
    </row>
    <row r="3" spans="2:111" ht="19.95" customHeight="1" x14ac:dyDescent="0.45">
      <c r="B3" s="24"/>
      <c r="C3" s="24"/>
      <c r="D3" s="24"/>
      <c r="E3" s="49"/>
      <c r="F3" s="24"/>
      <c r="G3" s="25"/>
      <c r="I3" s="24"/>
      <c r="J3" s="24"/>
      <c r="K3" s="24"/>
      <c r="L3" s="49"/>
      <c r="M3" s="24"/>
      <c r="N3" s="25"/>
      <c r="P3" s="24"/>
      <c r="Q3" s="24"/>
      <c r="R3" s="24"/>
      <c r="S3" s="49"/>
      <c r="T3" s="24"/>
      <c r="U3" s="25"/>
      <c r="W3" s="24"/>
      <c r="X3" s="24"/>
      <c r="Y3" s="24"/>
      <c r="Z3" s="49"/>
      <c r="AA3" s="24"/>
      <c r="AB3" s="25"/>
      <c r="AD3" s="24"/>
      <c r="AE3" s="24"/>
      <c r="AF3" s="24"/>
      <c r="AG3" s="49"/>
      <c r="AH3" s="24"/>
      <c r="AI3" s="25"/>
      <c r="AK3" s="24"/>
      <c r="AL3" s="24"/>
      <c r="AM3" s="24"/>
      <c r="AN3" s="49"/>
      <c r="AO3" s="24"/>
      <c r="AP3" s="25"/>
      <c r="AQ3" s="26"/>
      <c r="AS3" s="11" t="str">
        <f t="shared" ref="AS3:AY12" si="16">IFERROR(INDEX($BF$3:$DG$42,IF($BC3=1,MATCH($BB3,$BF$3:$BF$42,0),IF($BC3=2,MATCH($BB3,$BO$3:$BO$42,0),IF($BC3=3,MATCH($BB3,$BX$3:$BX$42,0),IF($BC3=4,MATCH($BB3,$CG$3:$CG$42,0),IF($BC3=5,MATCH($BB3,$CP$3:$CP$42,0),IF($BC3=6,MATCH($BB3,$CY$3:$CY$42,0),"")))))),MATCH(AS$2&amp;$BC3,$BF$1:$DG$1,0)),"")</f>
        <v/>
      </c>
      <c r="AT3" s="11" t="str">
        <f t="shared" si="16"/>
        <v/>
      </c>
      <c r="AU3" s="11" t="str">
        <f t="shared" si="16"/>
        <v/>
      </c>
      <c r="AV3" s="15" t="str">
        <f t="shared" si="16"/>
        <v/>
      </c>
      <c r="AW3" s="11" t="str">
        <f t="shared" si="16"/>
        <v/>
      </c>
      <c r="AX3" s="11" t="str">
        <f t="shared" si="16"/>
        <v/>
      </c>
      <c r="AY3" s="11" t="str">
        <f t="shared" si="16"/>
        <v/>
      </c>
      <c r="AZ3" s="30" t="str">
        <f>IF(COUNT(AX3:AY3)=2,AX3*AY3,"")</f>
        <v/>
      </c>
      <c r="BA3" s="89" t="str">
        <f t="shared" ref="BA3:BA42" si="17">IF(B48="","",B48)</f>
        <v/>
      </c>
      <c r="BB3" s="27">
        <v>1</v>
      </c>
      <c r="BC3" s="11" t="str">
        <f t="shared" ref="BC3:BC42" si="18">IF(AND(BB3&lt;=$BO$2,$BF$1&lt;&gt;""),1,IF(AND(BB3&lt;=$BX$2,$BO$1&lt;&gt;""),2,IF(AND(BB3&lt;=$CG$2,$BX$1&lt;&gt;""),3,IF(AND(BB3&lt;=$CP$2,$CG$1&lt;&gt;""),4,IF(AND(BB3&lt;=$CY$2,$CP$1&lt;&gt;""),5,IF(AND(BB3&gt;$CY$2,$CY$1&lt;&gt;""),6,""))))))</f>
        <v/>
      </c>
      <c r="BD3" s="54" t="str">
        <f>IF(AS3="","",RANK(AS3,$AS$3:$AS$42,1)+COUNTIF($AS$3:AS3,AS3)-1)</f>
        <v/>
      </c>
      <c r="BF3" s="11" t="str">
        <f>IF(BI3="","",1)</f>
        <v/>
      </c>
      <c r="BG3" s="11" t="str">
        <f t="shared" ref="BG3:BG42" si="19">IF(BI3="","",IF(COUNTIF(F3,"*進化*"),"進化"&amp;BI$2,IF(COUNTIF(F3,"*タマシード*"),"タマシード/"&amp;BI$2,IF(COUNTIF(F3,"*NEO*"),"NEO"&amp;BI$2,IF(COUNTIF(F3,"*呪文*"),BI$2&amp;"/呪文",BI$2)))))</f>
        <v/>
      </c>
      <c r="BH3" s="12" t="str">
        <f>IF(BM3="","",BM3)</f>
        <v/>
      </c>
      <c r="BI3" s="11" t="str">
        <f t="shared" si="9"/>
        <v/>
      </c>
      <c r="BJ3" s="12" t="str">
        <f t="shared" ref="BJ3:BJ42" si="20">IF(C3="","",C3)</f>
        <v/>
      </c>
      <c r="BK3" s="11" t="str">
        <f t="shared" ref="BK3:BK42" si="21">IF(D3="","",D3)</f>
        <v/>
      </c>
      <c r="BL3" s="11" t="str">
        <f t="shared" ref="BL3:BL42" si="22">IF(E3="","",E3)</f>
        <v/>
      </c>
      <c r="BM3" s="11" t="str">
        <f>IF(F3="","",SUBSTITUTE(SUBSTITUTE(SUBSTITUTE(SUBSTITUTE(F3,"進化",""),"タマシード",""),"NEO",""),"呪文",""))</f>
        <v/>
      </c>
      <c r="BN3" s="12" t="str">
        <f t="shared" ref="BN3:BN42" si="23">IF(G3="","",G3)</f>
        <v/>
      </c>
      <c r="BO3" s="28" t="str">
        <f>IF(BT3="","",1+MAX(BO$2:BO2))</f>
        <v/>
      </c>
      <c r="BP3" s="11" t="str">
        <f>IF(BR3="","",BR$2)</f>
        <v/>
      </c>
      <c r="BQ3" s="12" t="str">
        <f>IF(BV3="","",BV3)</f>
        <v/>
      </c>
      <c r="BR3" s="11" t="str">
        <f t="shared" si="10"/>
        <v/>
      </c>
      <c r="BS3" s="12" t="str">
        <f t="shared" ref="BS3:BS42" si="24">IF(J3="","",J3)</f>
        <v/>
      </c>
      <c r="BT3" s="11" t="str">
        <f t="shared" ref="BT3:BT42" si="25">IF(K3="","",K3)</f>
        <v/>
      </c>
      <c r="BU3" s="11" t="str">
        <f t="shared" ref="BU3:BU42" si="26">IF(L3="","",L3)</f>
        <v/>
      </c>
      <c r="BV3" s="11" t="str">
        <f t="shared" ref="BV3:BV42" si="27">IF(M3="","",M3)</f>
        <v/>
      </c>
      <c r="BW3" s="12" t="str">
        <f t="shared" ref="BW3:BW42" si="28">IF(N3="","",N3)</f>
        <v/>
      </c>
      <c r="BX3" s="28" t="str">
        <f>IF(CA3="","",1+MAX(BX$2:BX2))</f>
        <v/>
      </c>
      <c r="BY3" s="11" t="str">
        <f>IF(CA3="","",CA$2)</f>
        <v/>
      </c>
      <c r="BZ3" s="12" t="str">
        <f>IF(CE3="","",CE3)</f>
        <v/>
      </c>
      <c r="CA3" s="11" t="str">
        <f t="shared" si="11"/>
        <v/>
      </c>
      <c r="CB3" s="12" t="str">
        <f t="shared" ref="CB3:CB42" si="29">IF(Q3="","",Q3)</f>
        <v/>
      </c>
      <c r="CC3" s="11" t="str">
        <f t="shared" ref="CC3:CC42" si="30">IF(R3="","",R3)</f>
        <v/>
      </c>
      <c r="CD3" s="11" t="str">
        <f t="shared" ref="CD3:CD42" si="31">IF(S3="","",S3)</f>
        <v/>
      </c>
      <c r="CE3" s="11" t="str">
        <f t="shared" ref="CE3:CE42" si="32">IF(T3="","",T3)</f>
        <v/>
      </c>
      <c r="CF3" s="106" t="str">
        <f t="shared" ref="CF3:CF42" si="33">IF(U3="","",U3)</f>
        <v/>
      </c>
      <c r="CG3" s="28" t="str">
        <f>IF(CJ3="","",1+MAX(CG$2:CG2))</f>
        <v/>
      </c>
      <c r="CH3" s="11" t="str">
        <f t="shared" ref="CH3:CH42" si="34">IF(AA3="","",IF(OR(COUNTIF(AA3,"*d2*"),COUNTIF(AA3,"*D2*"),COUNTIF(AA3,"*D２*"),COUNTIF(AA3,"*d2*"),COUNTIF(AA3,"*ｄ２*")),"D2"&amp;CJ$2,""))</f>
        <v/>
      </c>
      <c r="CI3" s="12" t="str">
        <f>IF(CN3="","",CN3)</f>
        <v/>
      </c>
      <c r="CJ3" s="11" t="str">
        <f t="shared" si="12"/>
        <v/>
      </c>
      <c r="CK3" s="12" t="str">
        <f t="shared" ref="CK3:CK42" si="35">IF(X3="","",X3)</f>
        <v/>
      </c>
      <c r="CL3" s="11" t="str">
        <f t="shared" ref="CL3:CL42" si="36">IF(Y3="","",Y3)</f>
        <v/>
      </c>
      <c r="CM3" s="11" t="str">
        <f t="shared" ref="CM3:CM42" si="37">IF(Z3="","",Z3)</f>
        <v/>
      </c>
      <c r="CN3" s="11" t="str">
        <f t="shared" ref="CN3:CN42" si="38">IF(AA3="","",SUBSTITUTE(SUBSTITUTE(SUBSTITUTE(SUBSTITUTE(AA3,"D2",""),"d2",""),"ｄ２",""),"D２",""))</f>
        <v/>
      </c>
      <c r="CO3" s="106" t="str">
        <f t="shared" ref="CO3:CO42" si="39">IF(AB3="","",AB3)</f>
        <v/>
      </c>
      <c r="CP3" s="101" t="str">
        <f>IF(CS3="","",1+MAX(CP$2:CP2))</f>
        <v/>
      </c>
      <c r="CQ3" s="11" t="str">
        <f t="shared" ref="CQ3:CQ42" si="40">IF(CS3="","",IF(COUNTIF(AH3,"*進化*"),"進化"&amp;CS$2,CS$2))</f>
        <v/>
      </c>
      <c r="CR3" s="12" t="str">
        <f>IF(CW3="","",CW3)</f>
        <v/>
      </c>
      <c r="CS3" s="11" t="str">
        <f t="shared" si="13"/>
        <v/>
      </c>
      <c r="CT3" s="12" t="str">
        <f t="shared" ref="CT3:CT42" si="41">IF(AE3="","",AE3)</f>
        <v/>
      </c>
      <c r="CU3" s="11" t="str">
        <f t="shared" ref="CU3:CU42" si="42">IF(AF3="","",AF3)</f>
        <v/>
      </c>
      <c r="CV3" s="11" t="str">
        <f t="shared" ref="CV3:CV42" si="43">IF(AG3="","",AG3)</f>
        <v/>
      </c>
      <c r="CW3" s="11" t="str">
        <f t="shared" ref="CW3:CW42" si="44">IF(AH3="","",SUBSTITUTE(AH3,"進化",""))</f>
        <v/>
      </c>
      <c r="CX3" s="106" t="str">
        <f t="shared" ref="CX3:CX42" si="45">IF(AI3="","",AI3)</f>
        <v/>
      </c>
      <c r="CY3" s="101" t="str">
        <f>IF(DB3="","",1+MAX(CY$2:CY2))</f>
        <v/>
      </c>
      <c r="CZ3" s="11" t="str">
        <f>IF(DB3="","",DB$2)</f>
        <v/>
      </c>
      <c r="DA3" s="12" t="str">
        <f>IF(DF3="","",DF3)</f>
        <v/>
      </c>
      <c r="DB3" s="11" t="str">
        <f t="shared" si="14"/>
        <v/>
      </c>
      <c r="DC3" s="12" t="str">
        <f t="shared" ref="DC3:DC27" si="46">IF(AL3="","",AL3)</f>
        <v/>
      </c>
      <c r="DD3" s="11" t="str">
        <f t="shared" ref="DD3:DD27" si="47">IF(AM3="","",AM3)</f>
        <v/>
      </c>
      <c r="DE3" s="11" t="str">
        <f t="shared" ref="DE3:DE27" si="48">IF(AN3="","",AN3)</f>
        <v/>
      </c>
      <c r="DF3" s="11" t="str">
        <f t="shared" ref="DF3:DF27" si="49">IF(AO3="","",AO3)</f>
        <v/>
      </c>
      <c r="DG3" s="11" t="str">
        <f t="shared" ref="DG3:DG27" si="50">IF(AP3="","",AP3)</f>
        <v/>
      </c>
    </row>
    <row r="4" spans="2:111" ht="19.95" customHeight="1" x14ac:dyDescent="0.45">
      <c r="B4" s="11"/>
      <c r="C4" s="11"/>
      <c r="D4" s="11"/>
      <c r="E4" s="15"/>
      <c r="F4" s="11"/>
      <c r="G4" s="29"/>
      <c r="I4" s="11"/>
      <c r="J4" s="11"/>
      <c r="K4" s="11"/>
      <c r="L4" s="15"/>
      <c r="M4" s="11"/>
      <c r="N4" s="29"/>
      <c r="P4" s="11"/>
      <c r="Q4" s="11"/>
      <c r="R4" s="11"/>
      <c r="S4" s="15"/>
      <c r="T4" s="11"/>
      <c r="U4" s="29"/>
      <c r="W4" s="11"/>
      <c r="X4" s="11"/>
      <c r="Y4" s="11"/>
      <c r="Z4" s="15"/>
      <c r="AA4" s="11"/>
      <c r="AB4" s="29"/>
      <c r="AD4" s="11"/>
      <c r="AE4" s="11"/>
      <c r="AF4" s="11"/>
      <c r="AG4" s="15"/>
      <c r="AH4" s="11"/>
      <c r="AI4" s="29"/>
      <c r="AK4" s="11"/>
      <c r="AL4" s="11"/>
      <c r="AM4" s="11"/>
      <c r="AN4" s="15"/>
      <c r="AO4" s="11"/>
      <c r="AP4" s="29"/>
      <c r="AQ4" s="26"/>
      <c r="AS4" s="11" t="str">
        <f t="shared" si="16"/>
        <v/>
      </c>
      <c r="AT4" s="11" t="str">
        <f t="shared" si="16"/>
        <v/>
      </c>
      <c r="AU4" s="11" t="str">
        <f t="shared" si="16"/>
        <v/>
      </c>
      <c r="AV4" s="15" t="str">
        <f t="shared" si="16"/>
        <v/>
      </c>
      <c r="AW4" s="11" t="str">
        <f t="shared" si="16"/>
        <v/>
      </c>
      <c r="AX4" s="11" t="str">
        <f t="shared" si="16"/>
        <v/>
      </c>
      <c r="AY4" s="11" t="str">
        <f t="shared" si="16"/>
        <v/>
      </c>
      <c r="AZ4" s="30" t="str">
        <f t="shared" ref="AZ4:AZ42" si="51">IF(COUNT(AX4:AY4)=2,AX4*AY4,"")</f>
        <v/>
      </c>
      <c r="BA4" s="89" t="str">
        <f t="shared" si="17"/>
        <v/>
      </c>
      <c r="BB4" s="28">
        <v>2</v>
      </c>
      <c r="BC4" s="11" t="str">
        <f t="shared" si="18"/>
        <v/>
      </c>
      <c r="BD4" s="11" t="str">
        <f>IF(AS4="","",RANK(AS4,$AS$3:$AS$42,1)+COUNTIF($AS$3:AS4,AS4)-1)</f>
        <v/>
      </c>
      <c r="BF4" s="11" t="str">
        <f>IF(BI4="","",1+MAX(BF$3:BF3))</f>
        <v/>
      </c>
      <c r="BG4" s="11" t="str">
        <f t="shared" si="19"/>
        <v/>
      </c>
      <c r="BH4" s="12" t="str">
        <f t="shared" ref="BH4:BH27" si="52">IF(BM4="","",BM4)</f>
        <v/>
      </c>
      <c r="BI4" s="11" t="str">
        <f t="shared" si="9"/>
        <v/>
      </c>
      <c r="BJ4" s="12" t="str">
        <f t="shared" si="20"/>
        <v/>
      </c>
      <c r="BK4" s="11" t="str">
        <f t="shared" si="21"/>
        <v/>
      </c>
      <c r="BL4" s="11" t="str">
        <f t="shared" si="22"/>
        <v/>
      </c>
      <c r="BM4" s="11" t="str">
        <f t="shared" ref="BM4:BM42" si="53">IF(F4="","",SUBSTITUTE(SUBSTITUTE(SUBSTITUTE(SUBSTITUTE(F4,"進化",""),"タマシード",""),"NEO",""),"呪文",""))</f>
        <v/>
      </c>
      <c r="BN4" s="12" t="str">
        <f t="shared" si="23"/>
        <v/>
      </c>
      <c r="BO4" s="28" t="str">
        <f>IF(BT4="","",1+MAX(BO$2:BO3))</f>
        <v/>
      </c>
      <c r="BP4" s="11" t="str">
        <f t="shared" ref="BP4:BP27" si="54">IF(BR4="","",BR$2)</f>
        <v/>
      </c>
      <c r="BQ4" s="12" t="str">
        <f t="shared" ref="BQ4:BQ27" si="55">IF(BV4="","",BV4)</f>
        <v/>
      </c>
      <c r="BR4" s="11" t="str">
        <f t="shared" si="10"/>
        <v/>
      </c>
      <c r="BS4" s="12" t="str">
        <f t="shared" si="24"/>
        <v/>
      </c>
      <c r="BT4" s="11" t="str">
        <f t="shared" si="25"/>
        <v/>
      </c>
      <c r="BU4" s="11" t="str">
        <f t="shared" si="26"/>
        <v/>
      </c>
      <c r="BV4" s="11" t="str">
        <f t="shared" si="27"/>
        <v/>
      </c>
      <c r="BW4" s="12" t="str">
        <f t="shared" si="28"/>
        <v/>
      </c>
      <c r="BX4" s="28" t="str">
        <f>IF(CA4="","",1+MAX(BX$2:BX3))</f>
        <v/>
      </c>
      <c r="BY4" s="11" t="str">
        <f t="shared" ref="BY4:BY27" si="56">IF(CA4="","",CA$2)</f>
        <v/>
      </c>
      <c r="BZ4" s="12" t="str">
        <f t="shared" ref="BZ4:BZ27" si="57">IF(CE4="","",CE4)</f>
        <v/>
      </c>
      <c r="CA4" s="11" t="str">
        <f t="shared" si="11"/>
        <v/>
      </c>
      <c r="CB4" s="12" t="str">
        <f t="shared" si="29"/>
        <v/>
      </c>
      <c r="CC4" s="11" t="str">
        <f t="shared" si="30"/>
        <v/>
      </c>
      <c r="CD4" s="11" t="str">
        <f t="shared" si="31"/>
        <v/>
      </c>
      <c r="CE4" s="11" t="str">
        <f t="shared" si="32"/>
        <v/>
      </c>
      <c r="CF4" s="106" t="str">
        <f t="shared" si="33"/>
        <v/>
      </c>
      <c r="CG4" s="28" t="str">
        <f>IF(CJ4="","",1+MAX(CG$2:CG3))</f>
        <v/>
      </c>
      <c r="CH4" s="11" t="str">
        <f t="shared" si="34"/>
        <v/>
      </c>
      <c r="CI4" s="12" t="str">
        <f t="shared" ref="CI4:CI27" si="58">IF(CN4="","",CN4)</f>
        <v/>
      </c>
      <c r="CJ4" s="11" t="str">
        <f t="shared" si="12"/>
        <v/>
      </c>
      <c r="CK4" s="12" t="str">
        <f t="shared" si="35"/>
        <v/>
      </c>
      <c r="CL4" s="11" t="str">
        <f t="shared" si="36"/>
        <v/>
      </c>
      <c r="CM4" s="11" t="str">
        <f t="shared" si="37"/>
        <v/>
      </c>
      <c r="CN4" s="11" t="str">
        <f t="shared" si="38"/>
        <v/>
      </c>
      <c r="CO4" s="106" t="str">
        <f t="shared" si="39"/>
        <v/>
      </c>
      <c r="CP4" s="101" t="str">
        <f>IF(CS4="","",1+MAX(CP$2:CP3))</f>
        <v/>
      </c>
      <c r="CQ4" s="11" t="str">
        <f t="shared" si="40"/>
        <v/>
      </c>
      <c r="CR4" s="12" t="str">
        <f t="shared" ref="CR4:CR27" si="59">IF(CW4="","",CW4)</f>
        <v/>
      </c>
      <c r="CS4" s="11" t="str">
        <f t="shared" si="13"/>
        <v/>
      </c>
      <c r="CT4" s="12" t="str">
        <f t="shared" si="41"/>
        <v/>
      </c>
      <c r="CU4" s="11" t="str">
        <f t="shared" si="42"/>
        <v/>
      </c>
      <c r="CV4" s="11" t="str">
        <f t="shared" si="43"/>
        <v/>
      </c>
      <c r="CW4" s="11" t="str">
        <f t="shared" si="44"/>
        <v/>
      </c>
      <c r="CX4" s="106" t="str">
        <f t="shared" si="45"/>
        <v/>
      </c>
      <c r="CY4" s="101" t="str">
        <f>IF(DB4="","",1+MAX(CY$2:CY3))</f>
        <v/>
      </c>
      <c r="CZ4" s="11" t="str">
        <f t="shared" ref="CZ4:CZ27" si="60">IF(DB4="","",DB$2)</f>
        <v/>
      </c>
      <c r="DA4" s="12" t="str">
        <f t="shared" ref="DA4:DA27" si="61">IF(DF4="","",DF4)</f>
        <v/>
      </c>
      <c r="DB4" s="11" t="str">
        <f t="shared" si="14"/>
        <v/>
      </c>
      <c r="DC4" s="12" t="str">
        <f t="shared" si="46"/>
        <v/>
      </c>
      <c r="DD4" s="11" t="str">
        <f t="shared" si="47"/>
        <v/>
      </c>
      <c r="DE4" s="11" t="str">
        <f t="shared" si="48"/>
        <v/>
      </c>
      <c r="DF4" s="11" t="str">
        <f t="shared" si="49"/>
        <v/>
      </c>
      <c r="DG4" s="11" t="str">
        <f t="shared" si="50"/>
        <v/>
      </c>
    </row>
    <row r="5" spans="2:111" ht="19.95" customHeight="1" x14ac:dyDescent="0.45">
      <c r="B5" s="11"/>
      <c r="C5" s="11"/>
      <c r="D5" s="11"/>
      <c r="E5" s="15"/>
      <c r="F5" s="11"/>
      <c r="G5" s="29"/>
      <c r="I5" s="11"/>
      <c r="J5" s="11"/>
      <c r="K5" s="11"/>
      <c r="L5" s="15"/>
      <c r="M5" s="11"/>
      <c r="N5" s="29"/>
      <c r="P5" s="11"/>
      <c r="Q5" s="11"/>
      <c r="R5" s="11"/>
      <c r="S5" s="15"/>
      <c r="T5" s="11"/>
      <c r="U5" s="29"/>
      <c r="W5" s="11"/>
      <c r="X5" s="11"/>
      <c r="Y5" s="11"/>
      <c r="Z5" s="15"/>
      <c r="AA5" s="11"/>
      <c r="AB5" s="29"/>
      <c r="AD5" s="11"/>
      <c r="AE5" s="11"/>
      <c r="AF5" s="11"/>
      <c r="AG5" s="15"/>
      <c r="AH5" s="11"/>
      <c r="AI5" s="29"/>
      <c r="AK5" s="11"/>
      <c r="AL5" s="11"/>
      <c r="AM5" s="11"/>
      <c r="AN5" s="15"/>
      <c r="AO5" s="11"/>
      <c r="AP5" s="29"/>
      <c r="AQ5" s="26"/>
      <c r="AS5" s="11" t="str">
        <f t="shared" si="16"/>
        <v/>
      </c>
      <c r="AT5" s="11" t="str">
        <f t="shared" si="16"/>
        <v/>
      </c>
      <c r="AU5" s="11" t="str">
        <f t="shared" si="16"/>
        <v/>
      </c>
      <c r="AV5" s="15" t="str">
        <f t="shared" si="16"/>
        <v/>
      </c>
      <c r="AW5" s="11" t="str">
        <f t="shared" si="16"/>
        <v/>
      </c>
      <c r="AX5" s="11" t="str">
        <f t="shared" si="16"/>
        <v/>
      </c>
      <c r="AY5" s="11" t="str">
        <f t="shared" si="16"/>
        <v/>
      </c>
      <c r="AZ5" s="30" t="str">
        <f t="shared" si="51"/>
        <v/>
      </c>
      <c r="BA5" s="89" t="str">
        <f t="shared" si="17"/>
        <v/>
      </c>
      <c r="BB5" s="28">
        <v>3</v>
      </c>
      <c r="BC5" s="11" t="str">
        <f t="shared" si="18"/>
        <v/>
      </c>
      <c r="BD5" s="11" t="str">
        <f>IF(AS5="","",RANK(AS5,$AS$3:$AS$42,1)+COUNTIF($AS$3:AS5,AS5)-1)</f>
        <v/>
      </c>
      <c r="BF5" s="11" t="str">
        <f>IF(BI5="","",1+MAX(BF$3:BF4))</f>
        <v/>
      </c>
      <c r="BG5" s="11" t="str">
        <f t="shared" si="19"/>
        <v/>
      </c>
      <c r="BH5" s="12" t="str">
        <f t="shared" si="52"/>
        <v/>
      </c>
      <c r="BI5" s="11" t="str">
        <f t="shared" si="9"/>
        <v/>
      </c>
      <c r="BJ5" s="12" t="str">
        <f t="shared" si="20"/>
        <v/>
      </c>
      <c r="BK5" s="11" t="str">
        <f t="shared" si="21"/>
        <v/>
      </c>
      <c r="BL5" s="11" t="str">
        <f t="shared" si="22"/>
        <v/>
      </c>
      <c r="BM5" s="11" t="str">
        <f t="shared" si="53"/>
        <v/>
      </c>
      <c r="BN5" s="12" t="str">
        <f t="shared" si="23"/>
        <v/>
      </c>
      <c r="BO5" s="28" t="str">
        <f>IF(BT5="","",1+MAX(BO$2:BO4))</f>
        <v/>
      </c>
      <c r="BP5" s="11" t="str">
        <f t="shared" si="54"/>
        <v/>
      </c>
      <c r="BQ5" s="12" t="str">
        <f t="shared" si="55"/>
        <v/>
      </c>
      <c r="BR5" s="11" t="str">
        <f t="shared" si="10"/>
        <v/>
      </c>
      <c r="BS5" s="12" t="str">
        <f t="shared" si="24"/>
        <v/>
      </c>
      <c r="BT5" s="11" t="str">
        <f t="shared" si="25"/>
        <v/>
      </c>
      <c r="BU5" s="11" t="str">
        <f t="shared" si="26"/>
        <v/>
      </c>
      <c r="BV5" s="11" t="str">
        <f t="shared" si="27"/>
        <v/>
      </c>
      <c r="BW5" s="12" t="str">
        <f t="shared" si="28"/>
        <v/>
      </c>
      <c r="BX5" s="28" t="str">
        <f>IF(CA5="","",1+MAX(BX$2:BX4))</f>
        <v/>
      </c>
      <c r="BY5" s="11" t="str">
        <f t="shared" si="56"/>
        <v/>
      </c>
      <c r="BZ5" s="12" t="str">
        <f t="shared" si="57"/>
        <v/>
      </c>
      <c r="CA5" s="11" t="str">
        <f t="shared" si="11"/>
        <v/>
      </c>
      <c r="CB5" s="12" t="str">
        <f t="shared" si="29"/>
        <v/>
      </c>
      <c r="CC5" s="11" t="str">
        <f t="shared" si="30"/>
        <v/>
      </c>
      <c r="CD5" s="11" t="str">
        <f t="shared" si="31"/>
        <v/>
      </c>
      <c r="CE5" s="11" t="str">
        <f t="shared" si="32"/>
        <v/>
      </c>
      <c r="CF5" s="106" t="str">
        <f t="shared" si="33"/>
        <v/>
      </c>
      <c r="CG5" s="28" t="str">
        <f>IF(CJ5="","",1+MAX(CG$2:CG4))</f>
        <v/>
      </c>
      <c r="CH5" s="11" t="str">
        <f t="shared" si="34"/>
        <v/>
      </c>
      <c r="CI5" s="12" t="str">
        <f t="shared" si="58"/>
        <v/>
      </c>
      <c r="CJ5" s="11" t="str">
        <f t="shared" si="12"/>
        <v/>
      </c>
      <c r="CK5" s="12" t="str">
        <f t="shared" si="35"/>
        <v/>
      </c>
      <c r="CL5" s="11" t="str">
        <f t="shared" si="36"/>
        <v/>
      </c>
      <c r="CM5" s="11" t="str">
        <f t="shared" si="37"/>
        <v/>
      </c>
      <c r="CN5" s="11" t="str">
        <f t="shared" si="38"/>
        <v/>
      </c>
      <c r="CO5" s="106" t="str">
        <f t="shared" si="39"/>
        <v/>
      </c>
      <c r="CP5" s="101" t="str">
        <f>IF(CS5="","",1+MAX(CP$2:CP4))</f>
        <v/>
      </c>
      <c r="CQ5" s="11" t="str">
        <f t="shared" si="40"/>
        <v/>
      </c>
      <c r="CR5" s="12" t="str">
        <f t="shared" si="59"/>
        <v/>
      </c>
      <c r="CS5" s="11" t="str">
        <f t="shared" si="13"/>
        <v/>
      </c>
      <c r="CT5" s="12" t="str">
        <f t="shared" si="41"/>
        <v/>
      </c>
      <c r="CU5" s="11" t="str">
        <f t="shared" si="42"/>
        <v/>
      </c>
      <c r="CV5" s="11" t="str">
        <f t="shared" si="43"/>
        <v/>
      </c>
      <c r="CW5" s="11" t="str">
        <f t="shared" si="44"/>
        <v/>
      </c>
      <c r="CX5" s="106" t="str">
        <f t="shared" si="45"/>
        <v/>
      </c>
      <c r="CY5" s="101" t="str">
        <f>IF(DB5="","",1+MAX(CY$2:CY4))</f>
        <v/>
      </c>
      <c r="CZ5" s="11" t="str">
        <f t="shared" si="60"/>
        <v/>
      </c>
      <c r="DA5" s="12" t="str">
        <f t="shared" si="61"/>
        <v/>
      </c>
      <c r="DB5" s="11" t="str">
        <f t="shared" si="14"/>
        <v/>
      </c>
      <c r="DC5" s="12" t="str">
        <f t="shared" si="46"/>
        <v/>
      </c>
      <c r="DD5" s="11" t="str">
        <f t="shared" si="47"/>
        <v/>
      </c>
      <c r="DE5" s="11" t="str">
        <f t="shared" si="48"/>
        <v/>
      </c>
      <c r="DF5" s="11" t="str">
        <f t="shared" si="49"/>
        <v/>
      </c>
      <c r="DG5" s="11" t="str">
        <f t="shared" si="50"/>
        <v/>
      </c>
    </row>
    <row r="6" spans="2:111" ht="19.95" customHeight="1" x14ac:dyDescent="0.45">
      <c r="B6" s="11"/>
      <c r="C6" s="11"/>
      <c r="D6" s="11"/>
      <c r="E6" s="15"/>
      <c r="F6" s="11"/>
      <c r="G6" s="29"/>
      <c r="I6" s="11"/>
      <c r="J6" s="11"/>
      <c r="K6" s="11"/>
      <c r="L6" s="15"/>
      <c r="M6" s="11"/>
      <c r="N6" s="29"/>
      <c r="P6" s="11"/>
      <c r="Q6" s="11"/>
      <c r="R6" s="11"/>
      <c r="S6" s="15"/>
      <c r="T6" s="11"/>
      <c r="U6" s="29"/>
      <c r="W6" s="11"/>
      <c r="X6" s="11"/>
      <c r="Y6" s="11"/>
      <c r="Z6" s="15"/>
      <c r="AA6" s="11"/>
      <c r="AB6" s="29"/>
      <c r="AD6" s="11"/>
      <c r="AE6" s="11"/>
      <c r="AF6" s="11"/>
      <c r="AG6" s="15"/>
      <c r="AH6" s="11"/>
      <c r="AI6" s="29"/>
      <c r="AK6" s="11"/>
      <c r="AL6" s="11"/>
      <c r="AM6" s="11"/>
      <c r="AN6" s="15"/>
      <c r="AO6" s="11"/>
      <c r="AP6" s="29"/>
      <c r="AQ6" s="26"/>
      <c r="AS6" s="11" t="str">
        <f t="shared" si="16"/>
        <v/>
      </c>
      <c r="AT6" s="11" t="str">
        <f t="shared" si="16"/>
        <v/>
      </c>
      <c r="AU6" s="11" t="str">
        <f t="shared" si="16"/>
        <v/>
      </c>
      <c r="AV6" s="15" t="str">
        <f t="shared" si="16"/>
        <v/>
      </c>
      <c r="AW6" s="11" t="str">
        <f t="shared" si="16"/>
        <v/>
      </c>
      <c r="AX6" s="11" t="str">
        <f t="shared" si="16"/>
        <v/>
      </c>
      <c r="AY6" s="11" t="str">
        <f t="shared" si="16"/>
        <v/>
      </c>
      <c r="AZ6" s="30" t="str">
        <f t="shared" si="51"/>
        <v/>
      </c>
      <c r="BA6" s="89" t="str">
        <f t="shared" si="17"/>
        <v/>
      </c>
      <c r="BB6" s="28">
        <v>4</v>
      </c>
      <c r="BC6" s="11" t="str">
        <f t="shared" si="18"/>
        <v/>
      </c>
      <c r="BD6" s="11" t="str">
        <f>IF(AS6="","",RANK(AS6,$AS$3:$AS$42,1)+COUNTIF($AS$3:AS6,AS6)-1)</f>
        <v/>
      </c>
      <c r="BF6" s="11" t="str">
        <f>IF(BI6="","",1+MAX(BF$3:BF5))</f>
        <v/>
      </c>
      <c r="BG6" s="11" t="str">
        <f t="shared" si="19"/>
        <v/>
      </c>
      <c r="BH6" s="12" t="str">
        <f t="shared" si="52"/>
        <v/>
      </c>
      <c r="BI6" s="11" t="str">
        <f t="shared" si="9"/>
        <v/>
      </c>
      <c r="BJ6" s="12" t="str">
        <f t="shared" si="20"/>
        <v/>
      </c>
      <c r="BK6" s="11" t="str">
        <f t="shared" si="21"/>
        <v/>
      </c>
      <c r="BL6" s="11" t="str">
        <f t="shared" si="22"/>
        <v/>
      </c>
      <c r="BM6" s="11" t="str">
        <f t="shared" si="53"/>
        <v/>
      </c>
      <c r="BN6" s="12" t="str">
        <f t="shared" si="23"/>
        <v/>
      </c>
      <c r="BO6" s="28" t="str">
        <f>IF(BT6="","",1+MAX(BO$2:BO5))</f>
        <v/>
      </c>
      <c r="BP6" s="11" t="str">
        <f t="shared" si="54"/>
        <v/>
      </c>
      <c r="BQ6" s="12" t="str">
        <f t="shared" si="55"/>
        <v/>
      </c>
      <c r="BR6" s="11" t="str">
        <f t="shared" si="10"/>
        <v/>
      </c>
      <c r="BS6" s="12" t="str">
        <f t="shared" si="24"/>
        <v/>
      </c>
      <c r="BT6" s="11" t="str">
        <f t="shared" si="25"/>
        <v/>
      </c>
      <c r="BU6" s="11" t="str">
        <f t="shared" si="26"/>
        <v/>
      </c>
      <c r="BV6" s="11" t="str">
        <f t="shared" si="27"/>
        <v/>
      </c>
      <c r="BW6" s="12" t="str">
        <f t="shared" si="28"/>
        <v/>
      </c>
      <c r="BX6" s="28" t="str">
        <f>IF(CA6="","",1+MAX(BX$2:BX5))</f>
        <v/>
      </c>
      <c r="BY6" s="11" t="str">
        <f t="shared" si="56"/>
        <v/>
      </c>
      <c r="BZ6" s="12" t="str">
        <f t="shared" si="57"/>
        <v/>
      </c>
      <c r="CA6" s="11" t="str">
        <f t="shared" si="11"/>
        <v/>
      </c>
      <c r="CB6" s="12" t="str">
        <f t="shared" si="29"/>
        <v/>
      </c>
      <c r="CC6" s="11" t="str">
        <f t="shared" si="30"/>
        <v/>
      </c>
      <c r="CD6" s="11" t="str">
        <f t="shared" si="31"/>
        <v/>
      </c>
      <c r="CE6" s="11" t="str">
        <f t="shared" si="32"/>
        <v/>
      </c>
      <c r="CF6" s="106" t="str">
        <f t="shared" si="33"/>
        <v/>
      </c>
      <c r="CG6" s="28" t="str">
        <f>IF(CJ6="","",1+MAX(CG$2:CG5))</f>
        <v/>
      </c>
      <c r="CH6" s="11" t="str">
        <f t="shared" si="34"/>
        <v/>
      </c>
      <c r="CI6" s="12" t="str">
        <f t="shared" si="58"/>
        <v/>
      </c>
      <c r="CJ6" s="11" t="str">
        <f t="shared" si="12"/>
        <v/>
      </c>
      <c r="CK6" s="12" t="str">
        <f t="shared" si="35"/>
        <v/>
      </c>
      <c r="CL6" s="11" t="str">
        <f t="shared" si="36"/>
        <v/>
      </c>
      <c r="CM6" s="11" t="str">
        <f t="shared" si="37"/>
        <v/>
      </c>
      <c r="CN6" s="11" t="str">
        <f t="shared" si="38"/>
        <v/>
      </c>
      <c r="CO6" s="106" t="str">
        <f t="shared" si="39"/>
        <v/>
      </c>
      <c r="CP6" s="101" t="str">
        <f>IF(CS6="","",1+MAX(CP$2:CP5))</f>
        <v/>
      </c>
      <c r="CQ6" s="11" t="str">
        <f t="shared" si="40"/>
        <v/>
      </c>
      <c r="CR6" s="12" t="str">
        <f t="shared" si="59"/>
        <v/>
      </c>
      <c r="CS6" s="11" t="str">
        <f t="shared" si="13"/>
        <v/>
      </c>
      <c r="CT6" s="12" t="str">
        <f t="shared" si="41"/>
        <v/>
      </c>
      <c r="CU6" s="11" t="str">
        <f t="shared" si="42"/>
        <v/>
      </c>
      <c r="CV6" s="11" t="str">
        <f t="shared" si="43"/>
        <v/>
      </c>
      <c r="CW6" s="11" t="str">
        <f t="shared" si="44"/>
        <v/>
      </c>
      <c r="CX6" s="106" t="str">
        <f t="shared" si="45"/>
        <v/>
      </c>
      <c r="CY6" s="101" t="str">
        <f>IF(DB6="","",1+MAX(CY$2:CY5))</f>
        <v/>
      </c>
      <c r="CZ6" s="11" t="str">
        <f t="shared" si="60"/>
        <v/>
      </c>
      <c r="DA6" s="12" t="str">
        <f t="shared" si="61"/>
        <v/>
      </c>
      <c r="DB6" s="11" t="str">
        <f t="shared" si="14"/>
        <v/>
      </c>
      <c r="DC6" s="12" t="str">
        <f t="shared" si="46"/>
        <v/>
      </c>
      <c r="DD6" s="11" t="str">
        <f t="shared" si="47"/>
        <v/>
      </c>
      <c r="DE6" s="11" t="str">
        <f t="shared" si="48"/>
        <v/>
      </c>
      <c r="DF6" s="11" t="str">
        <f t="shared" si="49"/>
        <v/>
      </c>
      <c r="DG6" s="11" t="str">
        <f t="shared" si="50"/>
        <v/>
      </c>
    </row>
    <row r="7" spans="2:111" ht="19.95" customHeight="1" x14ac:dyDescent="0.45">
      <c r="B7" s="11"/>
      <c r="C7" s="11"/>
      <c r="D7" s="11"/>
      <c r="E7" s="15"/>
      <c r="F7" s="11"/>
      <c r="G7" s="29"/>
      <c r="I7" s="11"/>
      <c r="J7" s="11"/>
      <c r="K7" s="11"/>
      <c r="L7" s="15"/>
      <c r="M7" s="11"/>
      <c r="N7" s="29"/>
      <c r="P7" s="11"/>
      <c r="Q7" s="11"/>
      <c r="R7" s="11"/>
      <c r="S7" s="15"/>
      <c r="T7" s="11"/>
      <c r="U7" s="29"/>
      <c r="W7" s="11"/>
      <c r="X7" s="11"/>
      <c r="Y7" s="11"/>
      <c r="Z7" s="15"/>
      <c r="AA7" s="11"/>
      <c r="AB7" s="29"/>
      <c r="AD7" s="11"/>
      <c r="AE7" s="11"/>
      <c r="AF7" s="11"/>
      <c r="AG7" s="15"/>
      <c r="AH7" s="11"/>
      <c r="AI7" s="29"/>
      <c r="AK7" s="11"/>
      <c r="AL7" s="11"/>
      <c r="AM7" s="11"/>
      <c r="AN7" s="15"/>
      <c r="AO7" s="11"/>
      <c r="AP7" s="29"/>
      <c r="AQ7" s="26"/>
      <c r="AS7" s="11" t="str">
        <f t="shared" si="16"/>
        <v/>
      </c>
      <c r="AT7" s="11" t="str">
        <f t="shared" si="16"/>
        <v/>
      </c>
      <c r="AU7" s="11" t="str">
        <f t="shared" si="16"/>
        <v/>
      </c>
      <c r="AV7" s="15" t="str">
        <f t="shared" si="16"/>
        <v/>
      </c>
      <c r="AW7" s="11" t="str">
        <f t="shared" si="16"/>
        <v/>
      </c>
      <c r="AX7" s="11" t="str">
        <f t="shared" si="16"/>
        <v/>
      </c>
      <c r="AY7" s="11" t="str">
        <f t="shared" si="16"/>
        <v/>
      </c>
      <c r="AZ7" s="30" t="str">
        <f t="shared" si="51"/>
        <v/>
      </c>
      <c r="BA7" s="89" t="str">
        <f t="shared" si="17"/>
        <v/>
      </c>
      <c r="BB7" s="28">
        <v>5</v>
      </c>
      <c r="BC7" s="11" t="str">
        <f t="shared" si="18"/>
        <v/>
      </c>
      <c r="BD7" s="11" t="str">
        <f>IF(AS7="","",RANK(AS7,$AS$3:$AS$42,1)+COUNTIF($AS$3:AS7,AS7)-1)</f>
        <v/>
      </c>
      <c r="BF7" s="11" t="str">
        <f>IF(BI7="","",1+MAX(BF$3:BF6))</f>
        <v/>
      </c>
      <c r="BG7" s="11" t="str">
        <f t="shared" si="19"/>
        <v/>
      </c>
      <c r="BH7" s="12" t="str">
        <f t="shared" si="52"/>
        <v/>
      </c>
      <c r="BI7" s="11" t="str">
        <f t="shared" si="9"/>
        <v/>
      </c>
      <c r="BJ7" s="12" t="str">
        <f t="shared" si="20"/>
        <v/>
      </c>
      <c r="BK7" s="11" t="str">
        <f t="shared" si="21"/>
        <v/>
      </c>
      <c r="BL7" s="11" t="str">
        <f t="shared" si="22"/>
        <v/>
      </c>
      <c r="BM7" s="11" t="str">
        <f t="shared" si="53"/>
        <v/>
      </c>
      <c r="BN7" s="12" t="str">
        <f t="shared" si="23"/>
        <v/>
      </c>
      <c r="BO7" s="28" t="str">
        <f>IF(BT7="","",1+MAX(BO$2:BO6))</f>
        <v/>
      </c>
      <c r="BP7" s="11" t="str">
        <f t="shared" si="54"/>
        <v/>
      </c>
      <c r="BQ7" s="12" t="str">
        <f t="shared" si="55"/>
        <v/>
      </c>
      <c r="BR7" s="11" t="str">
        <f t="shared" si="10"/>
        <v/>
      </c>
      <c r="BS7" s="12" t="str">
        <f t="shared" si="24"/>
        <v/>
      </c>
      <c r="BT7" s="11" t="str">
        <f t="shared" si="25"/>
        <v/>
      </c>
      <c r="BU7" s="11" t="str">
        <f t="shared" si="26"/>
        <v/>
      </c>
      <c r="BV7" s="11" t="str">
        <f t="shared" si="27"/>
        <v/>
      </c>
      <c r="BW7" s="12" t="str">
        <f t="shared" si="28"/>
        <v/>
      </c>
      <c r="BX7" s="28" t="str">
        <f>IF(CA7="","",1+MAX(BX$2:BX6))</f>
        <v/>
      </c>
      <c r="BY7" s="11" t="str">
        <f t="shared" si="56"/>
        <v/>
      </c>
      <c r="BZ7" s="12" t="str">
        <f t="shared" si="57"/>
        <v/>
      </c>
      <c r="CA7" s="11" t="str">
        <f t="shared" si="11"/>
        <v/>
      </c>
      <c r="CB7" s="12" t="str">
        <f t="shared" si="29"/>
        <v/>
      </c>
      <c r="CC7" s="11" t="str">
        <f t="shared" si="30"/>
        <v/>
      </c>
      <c r="CD7" s="11" t="str">
        <f t="shared" si="31"/>
        <v/>
      </c>
      <c r="CE7" s="11" t="str">
        <f t="shared" si="32"/>
        <v/>
      </c>
      <c r="CF7" s="106" t="str">
        <f t="shared" si="33"/>
        <v/>
      </c>
      <c r="CG7" s="28" t="str">
        <f>IF(CJ7="","",1+MAX(CG$2:CG6))</f>
        <v/>
      </c>
      <c r="CH7" s="11" t="str">
        <f t="shared" si="34"/>
        <v/>
      </c>
      <c r="CI7" s="12" t="str">
        <f t="shared" si="58"/>
        <v/>
      </c>
      <c r="CJ7" s="11" t="str">
        <f t="shared" si="12"/>
        <v/>
      </c>
      <c r="CK7" s="12" t="str">
        <f t="shared" si="35"/>
        <v/>
      </c>
      <c r="CL7" s="11" t="str">
        <f t="shared" si="36"/>
        <v/>
      </c>
      <c r="CM7" s="11" t="str">
        <f t="shared" si="37"/>
        <v/>
      </c>
      <c r="CN7" s="11" t="str">
        <f t="shared" si="38"/>
        <v/>
      </c>
      <c r="CO7" s="106" t="str">
        <f t="shared" si="39"/>
        <v/>
      </c>
      <c r="CP7" s="101" t="str">
        <f>IF(CS7="","",1+MAX(CP$2:CP6))</f>
        <v/>
      </c>
      <c r="CQ7" s="11" t="str">
        <f t="shared" si="40"/>
        <v/>
      </c>
      <c r="CR7" s="12" t="str">
        <f t="shared" si="59"/>
        <v/>
      </c>
      <c r="CS7" s="11" t="str">
        <f t="shared" si="13"/>
        <v/>
      </c>
      <c r="CT7" s="12" t="str">
        <f t="shared" si="41"/>
        <v/>
      </c>
      <c r="CU7" s="11" t="str">
        <f t="shared" si="42"/>
        <v/>
      </c>
      <c r="CV7" s="11" t="str">
        <f t="shared" si="43"/>
        <v/>
      </c>
      <c r="CW7" s="11" t="str">
        <f t="shared" si="44"/>
        <v/>
      </c>
      <c r="CX7" s="106" t="str">
        <f t="shared" si="45"/>
        <v/>
      </c>
      <c r="CY7" s="101" t="str">
        <f>IF(DB7="","",1+MAX(CY$2:CY6))</f>
        <v/>
      </c>
      <c r="CZ7" s="11" t="str">
        <f t="shared" si="60"/>
        <v/>
      </c>
      <c r="DA7" s="12" t="str">
        <f t="shared" si="61"/>
        <v/>
      </c>
      <c r="DB7" s="11" t="str">
        <f t="shared" si="14"/>
        <v/>
      </c>
      <c r="DC7" s="12" t="str">
        <f t="shared" si="46"/>
        <v/>
      </c>
      <c r="DD7" s="11" t="str">
        <f t="shared" si="47"/>
        <v/>
      </c>
      <c r="DE7" s="11" t="str">
        <f t="shared" si="48"/>
        <v/>
      </c>
      <c r="DF7" s="11" t="str">
        <f t="shared" si="49"/>
        <v/>
      </c>
      <c r="DG7" s="11" t="str">
        <f t="shared" si="50"/>
        <v/>
      </c>
    </row>
    <row r="8" spans="2:111" ht="19.95" customHeight="1" x14ac:dyDescent="0.45">
      <c r="B8" s="11"/>
      <c r="C8" s="11"/>
      <c r="D8" s="11"/>
      <c r="E8" s="15"/>
      <c r="F8" s="11"/>
      <c r="G8" s="29"/>
      <c r="I8" s="11"/>
      <c r="J8" s="11"/>
      <c r="K8" s="11"/>
      <c r="L8" s="15"/>
      <c r="M8" s="11"/>
      <c r="N8" s="29"/>
      <c r="P8" s="11"/>
      <c r="Q8" s="11"/>
      <c r="R8" s="11"/>
      <c r="S8" s="15"/>
      <c r="T8" s="11"/>
      <c r="U8" s="29"/>
      <c r="W8" s="11"/>
      <c r="X8" s="11"/>
      <c r="Y8" s="11"/>
      <c r="Z8" s="15"/>
      <c r="AA8" s="11"/>
      <c r="AB8" s="29"/>
      <c r="AD8" s="11"/>
      <c r="AE8" s="11"/>
      <c r="AF8" s="11"/>
      <c r="AG8" s="15"/>
      <c r="AH8" s="11"/>
      <c r="AI8" s="29"/>
      <c r="AK8" s="11"/>
      <c r="AL8" s="11"/>
      <c r="AM8" s="11"/>
      <c r="AN8" s="15"/>
      <c r="AO8" s="11"/>
      <c r="AP8" s="29"/>
      <c r="AQ8" s="26"/>
      <c r="AS8" s="11" t="str">
        <f t="shared" si="16"/>
        <v/>
      </c>
      <c r="AT8" s="11" t="str">
        <f t="shared" si="16"/>
        <v/>
      </c>
      <c r="AU8" s="11" t="str">
        <f t="shared" si="16"/>
        <v/>
      </c>
      <c r="AV8" s="15" t="str">
        <f t="shared" si="16"/>
        <v/>
      </c>
      <c r="AW8" s="11" t="str">
        <f t="shared" si="16"/>
        <v/>
      </c>
      <c r="AX8" s="11" t="str">
        <f t="shared" si="16"/>
        <v/>
      </c>
      <c r="AY8" s="11" t="str">
        <f t="shared" si="16"/>
        <v/>
      </c>
      <c r="AZ8" s="30" t="str">
        <f t="shared" si="51"/>
        <v/>
      </c>
      <c r="BA8" s="89" t="str">
        <f t="shared" si="17"/>
        <v/>
      </c>
      <c r="BB8" s="28">
        <v>6</v>
      </c>
      <c r="BC8" s="11" t="str">
        <f t="shared" si="18"/>
        <v/>
      </c>
      <c r="BD8" s="11" t="str">
        <f>IF(AS8="","",RANK(AS8,$AS$3:$AS$42,1)+COUNTIF($AS$3:AS8,AS8)-1)</f>
        <v/>
      </c>
      <c r="BF8" s="11" t="str">
        <f>IF(BI8="","",1+MAX(BF$3:BF7))</f>
        <v/>
      </c>
      <c r="BG8" s="11" t="str">
        <f t="shared" si="19"/>
        <v/>
      </c>
      <c r="BH8" s="12" t="str">
        <f t="shared" si="52"/>
        <v/>
      </c>
      <c r="BI8" s="11" t="str">
        <f t="shared" si="9"/>
        <v/>
      </c>
      <c r="BJ8" s="12" t="str">
        <f t="shared" si="20"/>
        <v/>
      </c>
      <c r="BK8" s="11" t="str">
        <f t="shared" si="21"/>
        <v/>
      </c>
      <c r="BL8" s="11" t="str">
        <f t="shared" si="22"/>
        <v/>
      </c>
      <c r="BM8" s="11" t="str">
        <f t="shared" si="53"/>
        <v/>
      </c>
      <c r="BN8" s="12" t="str">
        <f t="shared" si="23"/>
        <v/>
      </c>
      <c r="BO8" s="28" t="str">
        <f>IF(BT8="","",1+MAX(BO$2:BO7))</f>
        <v/>
      </c>
      <c r="BP8" s="11" t="str">
        <f t="shared" si="54"/>
        <v/>
      </c>
      <c r="BQ8" s="12" t="str">
        <f t="shared" si="55"/>
        <v/>
      </c>
      <c r="BR8" s="11" t="str">
        <f t="shared" si="10"/>
        <v/>
      </c>
      <c r="BS8" s="12" t="str">
        <f t="shared" si="24"/>
        <v/>
      </c>
      <c r="BT8" s="11" t="str">
        <f t="shared" si="25"/>
        <v/>
      </c>
      <c r="BU8" s="11" t="str">
        <f t="shared" si="26"/>
        <v/>
      </c>
      <c r="BV8" s="11" t="str">
        <f t="shared" si="27"/>
        <v/>
      </c>
      <c r="BW8" s="12" t="str">
        <f t="shared" si="28"/>
        <v/>
      </c>
      <c r="BX8" s="28" t="str">
        <f>IF(CA8="","",1+MAX(BX$2:BX7))</f>
        <v/>
      </c>
      <c r="BY8" s="11" t="str">
        <f t="shared" si="56"/>
        <v/>
      </c>
      <c r="BZ8" s="12" t="str">
        <f t="shared" si="57"/>
        <v/>
      </c>
      <c r="CA8" s="11" t="str">
        <f t="shared" si="11"/>
        <v/>
      </c>
      <c r="CB8" s="12" t="str">
        <f t="shared" si="29"/>
        <v/>
      </c>
      <c r="CC8" s="11" t="str">
        <f t="shared" si="30"/>
        <v/>
      </c>
      <c r="CD8" s="11" t="str">
        <f t="shared" si="31"/>
        <v/>
      </c>
      <c r="CE8" s="11" t="str">
        <f t="shared" si="32"/>
        <v/>
      </c>
      <c r="CF8" s="106" t="str">
        <f t="shared" si="33"/>
        <v/>
      </c>
      <c r="CG8" s="28" t="str">
        <f>IF(CJ8="","",1+MAX(CG$2:CG7))</f>
        <v/>
      </c>
      <c r="CH8" s="11" t="str">
        <f t="shared" si="34"/>
        <v/>
      </c>
      <c r="CI8" s="12" t="str">
        <f t="shared" si="58"/>
        <v/>
      </c>
      <c r="CJ8" s="11" t="str">
        <f t="shared" si="12"/>
        <v/>
      </c>
      <c r="CK8" s="12" t="str">
        <f t="shared" si="35"/>
        <v/>
      </c>
      <c r="CL8" s="11" t="str">
        <f t="shared" si="36"/>
        <v/>
      </c>
      <c r="CM8" s="11" t="str">
        <f t="shared" si="37"/>
        <v/>
      </c>
      <c r="CN8" s="11" t="str">
        <f t="shared" si="38"/>
        <v/>
      </c>
      <c r="CO8" s="106" t="str">
        <f t="shared" si="39"/>
        <v/>
      </c>
      <c r="CP8" s="101" t="str">
        <f>IF(CS8="","",1+MAX(CP$2:CP7))</f>
        <v/>
      </c>
      <c r="CQ8" s="11" t="str">
        <f t="shared" si="40"/>
        <v/>
      </c>
      <c r="CR8" s="12" t="str">
        <f t="shared" si="59"/>
        <v/>
      </c>
      <c r="CS8" s="11" t="str">
        <f t="shared" si="13"/>
        <v/>
      </c>
      <c r="CT8" s="12" t="str">
        <f t="shared" si="41"/>
        <v/>
      </c>
      <c r="CU8" s="11" t="str">
        <f t="shared" si="42"/>
        <v/>
      </c>
      <c r="CV8" s="11" t="str">
        <f t="shared" si="43"/>
        <v/>
      </c>
      <c r="CW8" s="11" t="str">
        <f t="shared" si="44"/>
        <v/>
      </c>
      <c r="CX8" s="106" t="str">
        <f t="shared" si="45"/>
        <v/>
      </c>
      <c r="CY8" s="101" t="str">
        <f>IF(DB8="","",1+MAX(CY$2:CY7))</f>
        <v/>
      </c>
      <c r="CZ8" s="11" t="str">
        <f t="shared" si="60"/>
        <v/>
      </c>
      <c r="DA8" s="12" t="str">
        <f t="shared" si="61"/>
        <v/>
      </c>
      <c r="DB8" s="11" t="str">
        <f t="shared" si="14"/>
        <v/>
      </c>
      <c r="DC8" s="12" t="str">
        <f t="shared" si="46"/>
        <v/>
      </c>
      <c r="DD8" s="11" t="str">
        <f t="shared" si="47"/>
        <v/>
      </c>
      <c r="DE8" s="11" t="str">
        <f t="shared" si="48"/>
        <v/>
      </c>
      <c r="DF8" s="11" t="str">
        <f t="shared" si="49"/>
        <v/>
      </c>
      <c r="DG8" s="11" t="str">
        <f t="shared" si="50"/>
        <v/>
      </c>
    </row>
    <row r="9" spans="2:111" ht="19.95" customHeight="1" x14ac:dyDescent="0.45">
      <c r="B9" s="11"/>
      <c r="C9" s="11"/>
      <c r="D9" s="11"/>
      <c r="E9" s="15"/>
      <c r="F9" s="11"/>
      <c r="G9" s="29"/>
      <c r="I9" s="11"/>
      <c r="J9" s="11"/>
      <c r="K9" s="11"/>
      <c r="L9" s="15"/>
      <c r="M9" s="11"/>
      <c r="N9" s="29"/>
      <c r="P9" s="11"/>
      <c r="Q9" s="11"/>
      <c r="R9" s="11"/>
      <c r="S9" s="15"/>
      <c r="T9" s="11"/>
      <c r="U9" s="29"/>
      <c r="W9" s="11"/>
      <c r="X9" s="11"/>
      <c r="Y9" s="11"/>
      <c r="Z9" s="15"/>
      <c r="AA9" s="11"/>
      <c r="AB9" s="29"/>
      <c r="AD9" s="11"/>
      <c r="AE9" s="11"/>
      <c r="AF9" s="11"/>
      <c r="AG9" s="15"/>
      <c r="AH9" s="11"/>
      <c r="AI9" s="29"/>
      <c r="AK9" s="11"/>
      <c r="AL9" s="11"/>
      <c r="AM9" s="11"/>
      <c r="AN9" s="15"/>
      <c r="AO9" s="11"/>
      <c r="AP9" s="29"/>
      <c r="AQ9" s="26"/>
      <c r="AS9" s="11" t="str">
        <f t="shared" si="16"/>
        <v/>
      </c>
      <c r="AT9" s="11" t="str">
        <f t="shared" si="16"/>
        <v/>
      </c>
      <c r="AU9" s="11" t="str">
        <f t="shared" si="16"/>
        <v/>
      </c>
      <c r="AV9" s="15" t="str">
        <f t="shared" si="16"/>
        <v/>
      </c>
      <c r="AW9" s="11" t="str">
        <f t="shared" si="16"/>
        <v/>
      </c>
      <c r="AX9" s="11" t="str">
        <f t="shared" si="16"/>
        <v/>
      </c>
      <c r="AY9" s="11" t="str">
        <f t="shared" si="16"/>
        <v/>
      </c>
      <c r="AZ9" s="30" t="str">
        <f t="shared" si="51"/>
        <v/>
      </c>
      <c r="BA9" s="89" t="str">
        <f t="shared" si="17"/>
        <v/>
      </c>
      <c r="BB9" s="28">
        <v>7</v>
      </c>
      <c r="BC9" s="11" t="str">
        <f t="shared" si="18"/>
        <v/>
      </c>
      <c r="BD9" s="11" t="str">
        <f>IF(AS9="","",RANK(AS9,$AS$3:$AS$42,1)+COUNTIF($AS$3:AS9,AS9)-1)</f>
        <v/>
      </c>
      <c r="BF9" s="11" t="str">
        <f>IF(BI9="","",1+MAX(BF$3:BF8))</f>
        <v/>
      </c>
      <c r="BG9" s="11" t="str">
        <f t="shared" si="19"/>
        <v/>
      </c>
      <c r="BH9" s="12" t="str">
        <f t="shared" si="52"/>
        <v/>
      </c>
      <c r="BI9" s="11" t="str">
        <f t="shared" si="9"/>
        <v/>
      </c>
      <c r="BJ9" s="12" t="str">
        <f t="shared" si="20"/>
        <v/>
      </c>
      <c r="BK9" s="11" t="str">
        <f t="shared" si="21"/>
        <v/>
      </c>
      <c r="BL9" s="11" t="str">
        <f t="shared" si="22"/>
        <v/>
      </c>
      <c r="BM9" s="11" t="str">
        <f t="shared" si="53"/>
        <v/>
      </c>
      <c r="BN9" s="12" t="str">
        <f t="shared" si="23"/>
        <v/>
      </c>
      <c r="BO9" s="28" t="str">
        <f>IF(BT9="","",1+MAX(BO$2:BO8))</f>
        <v/>
      </c>
      <c r="BP9" s="11" t="str">
        <f t="shared" si="54"/>
        <v/>
      </c>
      <c r="BQ9" s="12" t="str">
        <f t="shared" si="55"/>
        <v/>
      </c>
      <c r="BR9" s="11" t="str">
        <f t="shared" si="10"/>
        <v/>
      </c>
      <c r="BS9" s="12" t="str">
        <f t="shared" si="24"/>
        <v/>
      </c>
      <c r="BT9" s="11" t="str">
        <f t="shared" si="25"/>
        <v/>
      </c>
      <c r="BU9" s="11" t="str">
        <f t="shared" si="26"/>
        <v/>
      </c>
      <c r="BV9" s="11" t="str">
        <f t="shared" si="27"/>
        <v/>
      </c>
      <c r="BW9" s="12" t="str">
        <f t="shared" si="28"/>
        <v/>
      </c>
      <c r="BX9" s="28" t="str">
        <f>IF(CA9="","",1+MAX(BX$2:BX8))</f>
        <v/>
      </c>
      <c r="BY9" s="11" t="str">
        <f t="shared" si="56"/>
        <v/>
      </c>
      <c r="BZ9" s="12" t="str">
        <f t="shared" si="57"/>
        <v/>
      </c>
      <c r="CA9" s="11" t="str">
        <f t="shared" si="11"/>
        <v/>
      </c>
      <c r="CB9" s="12" t="str">
        <f t="shared" si="29"/>
        <v/>
      </c>
      <c r="CC9" s="11" t="str">
        <f t="shared" si="30"/>
        <v/>
      </c>
      <c r="CD9" s="11" t="str">
        <f t="shared" si="31"/>
        <v/>
      </c>
      <c r="CE9" s="11" t="str">
        <f t="shared" si="32"/>
        <v/>
      </c>
      <c r="CF9" s="106" t="str">
        <f t="shared" si="33"/>
        <v/>
      </c>
      <c r="CG9" s="28" t="str">
        <f>IF(CJ9="","",1+MAX(CG$2:CG8))</f>
        <v/>
      </c>
      <c r="CH9" s="11" t="str">
        <f t="shared" si="34"/>
        <v/>
      </c>
      <c r="CI9" s="12" t="str">
        <f t="shared" si="58"/>
        <v/>
      </c>
      <c r="CJ9" s="11" t="str">
        <f t="shared" si="12"/>
        <v/>
      </c>
      <c r="CK9" s="12" t="str">
        <f t="shared" si="35"/>
        <v/>
      </c>
      <c r="CL9" s="11" t="str">
        <f t="shared" si="36"/>
        <v/>
      </c>
      <c r="CM9" s="11" t="str">
        <f t="shared" si="37"/>
        <v/>
      </c>
      <c r="CN9" s="11" t="str">
        <f t="shared" si="38"/>
        <v/>
      </c>
      <c r="CO9" s="106" t="str">
        <f t="shared" si="39"/>
        <v/>
      </c>
      <c r="CP9" s="101" t="str">
        <f>IF(CS9="","",1+MAX(CP$2:CP8))</f>
        <v/>
      </c>
      <c r="CQ9" s="11" t="str">
        <f t="shared" si="40"/>
        <v/>
      </c>
      <c r="CR9" s="12" t="str">
        <f t="shared" si="59"/>
        <v/>
      </c>
      <c r="CS9" s="11" t="str">
        <f t="shared" si="13"/>
        <v/>
      </c>
      <c r="CT9" s="12" t="str">
        <f t="shared" si="41"/>
        <v/>
      </c>
      <c r="CU9" s="11" t="str">
        <f t="shared" si="42"/>
        <v/>
      </c>
      <c r="CV9" s="11" t="str">
        <f t="shared" si="43"/>
        <v/>
      </c>
      <c r="CW9" s="11" t="str">
        <f t="shared" si="44"/>
        <v/>
      </c>
      <c r="CX9" s="106" t="str">
        <f t="shared" si="45"/>
        <v/>
      </c>
      <c r="CY9" s="101" t="str">
        <f>IF(DB9="","",1+MAX(CY$2:CY8))</f>
        <v/>
      </c>
      <c r="CZ9" s="11" t="str">
        <f t="shared" si="60"/>
        <v/>
      </c>
      <c r="DA9" s="12" t="str">
        <f t="shared" si="61"/>
        <v/>
      </c>
      <c r="DB9" s="11" t="str">
        <f t="shared" si="14"/>
        <v/>
      </c>
      <c r="DC9" s="12" t="str">
        <f t="shared" si="46"/>
        <v/>
      </c>
      <c r="DD9" s="11" t="str">
        <f t="shared" si="47"/>
        <v/>
      </c>
      <c r="DE9" s="11" t="str">
        <f t="shared" si="48"/>
        <v/>
      </c>
      <c r="DF9" s="11" t="str">
        <f t="shared" si="49"/>
        <v/>
      </c>
      <c r="DG9" s="11" t="str">
        <f t="shared" si="50"/>
        <v/>
      </c>
    </row>
    <row r="10" spans="2:111" ht="19.95" customHeight="1" x14ac:dyDescent="0.45">
      <c r="B10" s="11"/>
      <c r="C10" s="11"/>
      <c r="D10" s="11"/>
      <c r="E10" s="15"/>
      <c r="F10" s="11"/>
      <c r="G10" s="29"/>
      <c r="I10" s="11"/>
      <c r="J10" s="11"/>
      <c r="K10" s="11"/>
      <c r="L10" s="15"/>
      <c r="M10" s="11"/>
      <c r="N10" s="29"/>
      <c r="P10" s="11"/>
      <c r="Q10" s="11"/>
      <c r="R10" s="11"/>
      <c r="S10" s="15"/>
      <c r="T10" s="11"/>
      <c r="U10" s="29"/>
      <c r="W10" s="11"/>
      <c r="X10" s="11"/>
      <c r="Y10" s="11"/>
      <c r="Z10" s="15"/>
      <c r="AA10" s="11"/>
      <c r="AB10" s="29"/>
      <c r="AD10" s="11"/>
      <c r="AE10" s="11"/>
      <c r="AF10" s="11"/>
      <c r="AG10" s="15"/>
      <c r="AH10" s="11"/>
      <c r="AI10" s="29"/>
      <c r="AK10" s="11"/>
      <c r="AL10" s="11"/>
      <c r="AM10" s="11"/>
      <c r="AN10" s="15"/>
      <c r="AO10" s="11"/>
      <c r="AP10" s="29"/>
      <c r="AQ10" s="26"/>
      <c r="AS10" s="11" t="str">
        <f t="shared" si="16"/>
        <v/>
      </c>
      <c r="AT10" s="11" t="str">
        <f t="shared" si="16"/>
        <v/>
      </c>
      <c r="AU10" s="11" t="str">
        <f t="shared" si="16"/>
        <v/>
      </c>
      <c r="AV10" s="15" t="str">
        <f t="shared" si="16"/>
        <v/>
      </c>
      <c r="AW10" s="11" t="str">
        <f t="shared" si="16"/>
        <v/>
      </c>
      <c r="AX10" s="11" t="str">
        <f t="shared" si="16"/>
        <v/>
      </c>
      <c r="AY10" s="11" t="str">
        <f t="shared" si="16"/>
        <v/>
      </c>
      <c r="AZ10" s="30" t="str">
        <f t="shared" si="51"/>
        <v/>
      </c>
      <c r="BA10" s="89" t="str">
        <f t="shared" si="17"/>
        <v/>
      </c>
      <c r="BB10" s="28">
        <v>8</v>
      </c>
      <c r="BC10" s="11" t="str">
        <f t="shared" si="18"/>
        <v/>
      </c>
      <c r="BD10" s="11" t="str">
        <f>IF(AS10="","",RANK(AS10,$AS$3:$AS$42,1)+COUNTIF($AS$3:AS10,AS10)-1)</f>
        <v/>
      </c>
      <c r="BF10" s="11" t="str">
        <f>IF(BI10="","",1+MAX(BF$3:BF9))</f>
        <v/>
      </c>
      <c r="BG10" s="11" t="str">
        <f t="shared" si="19"/>
        <v/>
      </c>
      <c r="BH10" s="12" t="str">
        <f t="shared" si="52"/>
        <v/>
      </c>
      <c r="BI10" s="11" t="str">
        <f t="shared" si="9"/>
        <v/>
      </c>
      <c r="BJ10" s="12" t="str">
        <f t="shared" si="20"/>
        <v/>
      </c>
      <c r="BK10" s="11" t="str">
        <f t="shared" si="21"/>
        <v/>
      </c>
      <c r="BL10" s="11" t="str">
        <f t="shared" si="22"/>
        <v/>
      </c>
      <c r="BM10" s="11" t="str">
        <f t="shared" si="53"/>
        <v/>
      </c>
      <c r="BN10" s="12" t="str">
        <f t="shared" si="23"/>
        <v/>
      </c>
      <c r="BO10" s="28" t="str">
        <f>IF(BT10="","",1+MAX(BO$2:BO9))</f>
        <v/>
      </c>
      <c r="BP10" s="11" t="str">
        <f t="shared" si="54"/>
        <v/>
      </c>
      <c r="BQ10" s="12" t="str">
        <f t="shared" si="55"/>
        <v/>
      </c>
      <c r="BR10" s="11" t="str">
        <f t="shared" si="10"/>
        <v/>
      </c>
      <c r="BS10" s="12" t="str">
        <f t="shared" si="24"/>
        <v/>
      </c>
      <c r="BT10" s="11" t="str">
        <f t="shared" si="25"/>
        <v/>
      </c>
      <c r="BU10" s="11" t="str">
        <f t="shared" si="26"/>
        <v/>
      </c>
      <c r="BV10" s="11" t="str">
        <f t="shared" si="27"/>
        <v/>
      </c>
      <c r="BW10" s="12" t="str">
        <f t="shared" si="28"/>
        <v/>
      </c>
      <c r="BX10" s="28" t="str">
        <f>IF(CA10="","",1+MAX(BX$2:BX9))</f>
        <v/>
      </c>
      <c r="BY10" s="11" t="str">
        <f t="shared" si="56"/>
        <v/>
      </c>
      <c r="BZ10" s="12" t="str">
        <f t="shared" si="57"/>
        <v/>
      </c>
      <c r="CA10" s="11" t="str">
        <f t="shared" si="11"/>
        <v/>
      </c>
      <c r="CB10" s="12" t="str">
        <f t="shared" si="29"/>
        <v/>
      </c>
      <c r="CC10" s="11" t="str">
        <f t="shared" si="30"/>
        <v/>
      </c>
      <c r="CD10" s="11" t="str">
        <f t="shared" si="31"/>
        <v/>
      </c>
      <c r="CE10" s="11" t="str">
        <f t="shared" si="32"/>
        <v/>
      </c>
      <c r="CF10" s="106" t="str">
        <f t="shared" si="33"/>
        <v/>
      </c>
      <c r="CG10" s="28" t="str">
        <f>IF(CJ10="","",1+MAX(CG$2:CG9))</f>
        <v/>
      </c>
      <c r="CH10" s="11" t="str">
        <f t="shared" si="34"/>
        <v/>
      </c>
      <c r="CI10" s="12" t="str">
        <f t="shared" si="58"/>
        <v/>
      </c>
      <c r="CJ10" s="11" t="str">
        <f t="shared" si="12"/>
        <v/>
      </c>
      <c r="CK10" s="12" t="str">
        <f t="shared" si="35"/>
        <v/>
      </c>
      <c r="CL10" s="11" t="str">
        <f t="shared" si="36"/>
        <v/>
      </c>
      <c r="CM10" s="11" t="str">
        <f t="shared" si="37"/>
        <v/>
      </c>
      <c r="CN10" s="11" t="str">
        <f t="shared" si="38"/>
        <v/>
      </c>
      <c r="CO10" s="106" t="str">
        <f t="shared" si="39"/>
        <v/>
      </c>
      <c r="CP10" s="101" t="str">
        <f>IF(CS10="","",1+MAX(CP$2:CP9))</f>
        <v/>
      </c>
      <c r="CQ10" s="11" t="str">
        <f t="shared" si="40"/>
        <v/>
      </c>
      <c r="CR10" s="12" t="str">
        <f t="shared" si="59"/>
        <v/>
      </c>
      <c r="CS10" s="11" t="str">
        <f t="shared" si="13"/>
        <v/>
      </c>
      <c r="CT10" s="12" t="str">
        <f t="shared" si="41"/>
        <v/>
      </c>
      <c r="CU10" s="11" t="str">
        <f t="shared" si="42"/>
        <v/>
      </c>
      <c r="CV10" s="11" t="str">
        <f t="shared" si="43"/>
        <v/>
      </c>
      <c r="CW10" s="11" t="str">
        <f t="shared" si="44"/>
        <v/>
      </c>
      <c r="CX10" s="106" t="str">
        <f t="shared" si="45"/>
        <v/>
      </c>
      <c r="CY10" s="101" t="str">
        <f>IF(DB10="","",1+MAX(CY$2:CY9))</f>
        <v/>
      </c>
      <c r="CZ10" s="11" t="str">
        <f t="shared" si="60"/>
        <v/>
      </c>
      <c r="DA10" s="12" t="str">
        <f t="shared" si="61"/>
        <v/>
      </c>
      <c r="DB10" s="11" t="str">
        <f t="shared" si="14"/>
        <v/>
      </c>
      <c r="DC10" s="12" t="str">
        <f t="shared" si="46"/>
        <v/>
      </c>
      <c r="DD10" s="11" t="str">
        <f t="shared" si="47"/>
        <v/>
      </c>
      <c r="DE10" s="11" t="str">
        <f t="shared" si="48"/>
        <v/>
      </c>
      <c r="DF10" s="11" t="str">
        <f t="shared" si="49"/>
        <v/>
      </c>
      <c r="DG10" s="11" t="str">
        <f t="shared" si="50"/>
        <v/>
      </c>
    </row>
    <row r="11" spans="2:111" ht="19.95" customHeight="1" x14ac:dyDescent="0.45">
      <c r="B11" s="11"/>
      <c r="C11" s="11"/>
      <c r="D11" s="11"/>
      <c r="E11" s="15"/>
      <c r="F11" s="11"/>
      <c r="G11" s="29"/>
      <c r="I11" s="11"/>
      <c r="J11" s="11"/>
      <c r="K11" s="11"/>
      <c r="L11" s="15"/>
      <c r="M11" s="11"/>
      <c r="N11" s="29"/>
      <c r="P11" s="11"/>
      <c r="Q11" s="11"/>
      <c r="R11" s="11"/>
      <c r="S11" s="15"/>
      <c r="T11" s="11"/>
      <c r="U11" s="29"/>
      <c r="W11" s="11"/>
      <c r="X11" s="11"/>
      <c r="Y11" s="11"/>
      <c r="Z11" s="15"/>
      <c r="AA11" s="11"/>
      <c r="AB11" s="29"/>
      <c r="AD11" s="11"/>
      <c r="AE11" s="11"/>
      <c r="AF11" s="11"/>
      <c r="AG11" s="15"/>
      <c r="AH11" s="11"/>
      <c r="AI11" s="29"/>
      <c r="AK11" s="11"/>
      <c r="AL11" s="11"/>
      <c r="AM11" s="11"/>
      <c r="AN11" s="15"/>
      <c r="AO11" s="11"/>
      <c r="AP11" s="29"/>
      <c r="AQ11" s="26"/>
      <c r="AS11" s="11" t="str">
        <f t="shared" si="16"/>
        <v/>
      </c>
      <c r="AT11" s="11" t="str">
        <f t="shared" si="16"/>
        <v/>
      </c>
      <c r="AU11" s="11" t="str">
        <f t="shared" si="16"/>
        <v/>
      </c>
      <c r="AV11" s="15" t="str">
        <f t="shared" si="16"/>
        <v/>
      </c>
      <c r="AW11" s="11" t="str">
        <f t="shared" si="16"/>
        <v/>
      </c>
      <c r="AX11" s="11" t="str">
        <f t="shared" si="16"/>
        <v/>
      </c>
      <c r="AY11" s="11" t="str">
        <f t="shared" si="16"/>
        <v/>
      </c>
      <c r="AZ11" s="30" t="str">
        <f t="shared" si="51"/>
        <v/>
      </c>
      <c r="BA11" s="89" t="str">
        <f t="shared" si="17"/>
        <v/>
      </c>
      <c r="BB11" s="28">
        <v>9</v>
      </c>
      <c r="BC11" s="11" t="str">
        <f t="shared" si="18"/>
        <v/>
      </c>
      <c r="BD11" s="11" t="str">
        <f>IF(AS11="","",RANK(AS11,$AS$3:$AS$42,1)+COUNTIF($AS$3:AS11,AS11)-1)</f>
        <v/>
      </c>
      <c r="BF11" s="11" t="str">
        <f>IF(BI11="","",1+MAX(BF$3:BF10))</f>
        <v/>
      </c>
      <c r="BG11" s="11" t="str">
        <f t="shared" si="19"/>
        <v/>
      </c>
      <c r="BH11" s="12" t="str">
        <f t="shared" si="52"/>
        <v/>
      </c>
      <c r="BI11" s="11" t="str">
        <f t="shared" si="9"/>
        <v/>
      </c>
      <c r="BJ11" s="12" t="str">
        <f t="shared" si="20"/>
        <v/>
      </c>
      <c r="BK11" s="11" t="str">
        <f t="shared" si="21"/>
        <v/>
      </c>
      <c r="BL11" s="11" t="str">
        <f t="shared" si="22"/>
        <v/>
      </c>
      <c r="BM11" s="11" t="str">
        <f t="shared" si="53"/>
        <v/>
      </c>
      <c r="BN11" s="12" t="str">
        <f t="shared" si="23"/>
        <v/>
      </c>
      <c r="BO11" s="28" t="str">
        <f>IF(BT11="","",1+MAX(BO$2:BO10))</f>
        <v/>
      </c>
      <c r="BP11" s="11" t="str">
        <f t="shared" si="54"/>
        <v/>
      </c>
      <c r="BQ11" s="12" t="str">
        <f t="shared" si="55"/>
        <v/>
      </c>
      <c r="BR11" s="11" t="str">
        <f t="shared" si="10"/>
        <v/>
      </c>
      <c r="BS11" s="12" t="str">
        <f t="shared" si="24"/>
        <v/>
      </c>
      <c r="BT11" s="11" t="str">
        <f t="shared" si="25"/>
        <v/>
      </c>
      <c r="BU11" s="11" t="str">
        <f t="shared" si="26"/>
        <v/>
      </c>
      <c r="BV11" s="11" t="str">
        <f t="shared" si="27"/>
        <v/>
      </c>
      <c r="BW11" s="12" t="str">
        <f t="shared" si="28"/>
        <v/>
      </c>
      <c r="BX11" s="28" t="str">
        <f>IF(CA11="","",1+MAX(BX$2:BX10))</f>
        <v/>
      </c>
      <c r="BY11" s="11" t="str">
        <f t="shared" si="56"/>
        <v/>
      </c>
      <c r="BZ11" s="12" t="str">
        <f t="shared" si="57"/>
        <v/>
      </c>
      <c r="CA11" s="11" t="str">
        <f t="shared" si="11"/>
        <v/>
      </c>
      <c r="CB11" s="12" t="str">
        <f t="shared" si="29"/>
        <v/>
      </c>
      <c r="CC11" s="11" t="str">
        <f t="shared" si="30"/>
        <v/>
      </c>
      <c r="CD11" s="11" t="str">
        <f t="shared" si="31"/>
        <v/>
      </c>
      <c r="CE11" s="11" t="str">
        <f t="shared" si="32"/>
        <v/>
      </c>
      <c r="CF11" s="106" t="str">
        <f t="shared" si="33"/>
        <v/>
      </c>
      <c r="CG11" s="28" t="str">
        <f>IF(CJ11="","",1+MAX(CG$2:CG10))</f>
        <v/>
      </c>
      <c r="CH11" s="11" t="str">
        <f t="shared" si="34"/>
        <v/>
      </c>
      <c r="CI11" s="12" t="str">
        <f t="shared" si="58"/>
        <v/>
      </c>
      <c r="CJ11" s="11" t="str">
        <f t="shared" si="12"/>
        <v/>
      </c>
      <c r="CK11" s="12" t="str">
        <f t="shared" si="35"/>
        <v/>
      </c>
      <c r="CL11" s="11" t="str">
        <f t="shared" si="36"/>
        <v/>
      </c>
      <c r="CM11" s="11" t="str">
        <f t="shared" si="37"/>
        <v/>
      </c>
      <c r="CN11" s="11" t="str">
        <f t="shared" si="38"/>
        <v/>
      </c>
      <c r="CO11" s="106" t="str">
        <f t="shared" si="39"/>
        <v/>
      </c>
      <c r="CP11" s="101" t="str">
        <f>IF(CS11="","",1+MAX(CP$2:CP10))</f>
        <v/>
      </c>
      <c r="CQ11" s="11" t="str">
        <f t="shared" si="40"/>
        <v/>
      </c>
      <c r="CR11" s="12" t="str">
        <f t="shared" si="59"/>
        <v/>
      </c>
      <c r="CS11" s="11" t="str">
        <f t="shared" si="13"/>
        <v/>
      </c>
      <c r="CT11" s="12" t="str">
        <f t="shared" si="41"/>
        <v/>
      </c>
      <c r="CU11" s="11" t="str">
        <f t="shared" si="42"/>
        <v/>
      </c>
      <c r="CV11" s="11" t="str">
        <f t="shared" si="43"/>
        <v/>
      </c>
      <c r="CW11" s="11" t="str">
        <f t="shared" si="44"/>
        <v/>
      </c>
      <c r="CX11" s="106" t="str">
        <f t="shared" si="45"/>
        <v/>
      </c>
      <c r="CY11" s="101" t="str">
        <f>IF(DB11="","",1+MAX(CY$2:CY10))</f>
        <v/>
      </c>
      <c r="CZ11" s="11" t="str">
        <f t="shared" si="60"/>
        <v/>
      </c>
      <c r="DA11" s="12" t="str">
        <f t="shared" si="61"/>
        <v/>
      </c>
      <c r="DB11" s="11" t="str">
        <f t="shared" si="14"/>
        <v/>
      </c>
      <c r="DC11" s="12" t="str">
        <f t="shared" si="46"/>
        <v/>
      </c>
      <c r="DD11" s="11" t="str">
        <f t="shared" si="47"/>
        <v/>
      </c>
      <c r="DE11" s="11" t="str">
        <f t="shared" si="48"/>
        <v/>
      </c>
      <c r="DF11" s="11" t="str">
        <f t="shared" si="49"/>
        <v/>
      </c>
      <c r="DG11" s="11" t="str">
        <f t="shared" si="50"/>
        <v/>
      </c>
    </row>
    <row r="12" spans="2:111" ht="19.95" customHeight="1" x14ac:dyDescent="0.45">
      <c r="B12" s="11"/>
      <c r="C12" s="11"/>
      <c r="D12" s="11"/>
      <c r="E12" s="15"/>
      <c r="F12" s="11"/>
      <c r="G12" s="29"/>
      <c r="I12" s="11"/>
      <c r="J12" s="11"/>
      <c r="K12" s="11"/>
      <c r="L12" s="15"/>
      <c r="M12" s="11"/>
      <c r="N12" s="29"/>
      <c r="P12" s="11"/>
      <c r="Q12" s="11"/>
      <c r="R12" s="11"/>
      <c r="S12" s="15"/>
      <c r="T12" s="11"/>
      <c r="U12" s="29"/>
      <c r="W12" s="11"/>
      <c r="X12" s="11"/>
      <c r="Y12" s="11"/>
      <c r="Z12" s="15"/>
      <c r="AA12" s="11"/>
      <c r="AB12" s="29"/>
      <c r="AD12" s="11"/>
      <c r="AE12" s="11"/>
      <c r="AF12" s="11"/>
      <c r="AG12" s="15"/>
      <c r="AH12" s="11"/>
      <c r="AI12" s="29"/>
      <c r="AK12" s="11"/>
      <c r="AL12" s="11"/>
      <c r="AM12" s="11"/>
      <c r="AN12" s="15"/>
      <c r="AO12" s="11"/>
      <c r="AP12" s="29"/>
      <c r="AQ12" s="26"/>
      <c r="AS12" s="11" t="str">
        <f t="shared" si="16"/>
        <v/>
      </c>
      <c r="AT12" s="11" t="str">
        <f t="shared" si="16"/>
        <v/>
      </c>
      <c r="AU12" s="11" t="str">
        <f t="shared" si="16"/>
        <v/>
      </c>
      <c r="AV12" s="15" t="str">
        <f t="shared" si="16"/>
        <v/>
      </c>
      <c r="AW12" s="11" t="str">
        <f t="shared" si="16"/>
        <v/>
      </c>
      <c r="AX12" s="11" t="str">
        <f t="shared" si="16"/>
        <v/>
      </c>
      <c r="AY12" s="11" t="str">
        <f t="shared" si="16"/>
        <v/>
      </c>
      <c r="AZ12" s="30" t="str">
        <f t="shared" si="51"/>
        <v/>
      </c>
      <c r="BA12" s="89" t="str">
        <f t="shared" si="17"/>
        <v/>
      </c>
      <c r="BB12" s="28">
        <v>10</v>
      </c>
      <c r="BC12" s="11" t="str">
        <f t="shared" si="18"/>
        <v/>
      </c>
      <c r="BD12" s="11" t="str">
        <f>IF(AS12="","",RANK(AS12,$AS$3:$AS$42,1)+COUNTIF($AS$3:AS12,AS12)-1)</f>
        <v/>
      </c>
      <c r="BF12" s="11" t="str">
        <f>IF(BI12="","",1+MAX(BF$3:BF11))</f>
        <v/>
      </c>
      <c r="BG12" s="11" t="str">
        <f t="shared" si="19"/>
        <v/>
      </c>
      <c r="BH12" s="12" t="str">
        <f t="shared" si="52"/>
        <v/>
      </c>
      <c r="BI12" s="11" t="str">
        <f t="shared" si="9"/>
        <v/>
      </c>
      <c r="BJ12" s="12" t="str">
        <f t="shared" si="20"/>
        <v/>
      </c>
      <c r="BK12" s="11" t="str">
        <f t="shared" si="21"/>
        <v/>
      </c>
      <c r="BL12" s="11" t="str">
        <f t="shared" si="22"/>
        <v/>
      </c>
      <c r="BM12" s="11" t="str">
        <f t="shared" si="53"/>
        <v/>
      </c>
      <c r="BN12" s="12" t="str">
        <f t="shared" si="23"/>
        <v/>
      </c>
      <c r="BO12" s="28" t="str">
        <f>IF(BT12="","",1+MAX(BO$2:BO11))</f>
        <v/>
      </c>
      <c r="BP12" s="11" t="str">
        <f t="shared" si="54"/>
        <v/>
      </c>
      <c r="BQ12" s="12" t="str">
        <f t="shared" si="55"/>
        <v/>
      </c>
      <c r="BR12" s="11" t="str">
        <f t="shared" si="10"/>
        <v/>
      </c>
      <c r="BS12" s="12" t="str">
        <f t="shared" si="24"/>
        <v/>
      </c>
      <c r="BT12" s="11" t="str">
        <f t="shared" si="25"/>
        <v/>
      </c>
      <c r="BU12" s="11" t="str">
        <f t="shared" si="26"/>
        <v/>
      </c>
      <c r="BV12" s="11" t="str">
        <f t="shared" si="27"/>
        <v/>
      </c>
      <c r="BW12" s="12" t="str">
        <f t="shared" si="28"/>
        <v/>
      </c>
      <c r="BX12" s="28" t="str">
        <f>IF(CA12="","",1+MAX(BX$2:BX11))</f>
        <v/>
      </c>
      <c r="BY12" s="11" t="str">
        <f t="shared" si="56"/>
        <v/>
      </c>
      <c r="BZ12" s="12" t="str">
        <f t="shared" si="57"/>
        <v/>
      </c>
      <c r="CA12" s="11" t="str">
        <f t="shared" si="11"/>
        <v/>
      </c>
      <c r="CB12" s="12" t="str">
        <f t="shared" si="29"/>
        <v/>
      </c>
      <c r="CC12" s="11" t="str">
        <f t="shared" si="30"/>
        <v/>
      </c>
      <c r="CD12" s="11" t="str">
        <f t="shared" si="31"/>
        <v/>
      </c>
      <c r="CE12" s="11" t="str">
        <f t="shared" si="32"/>
        <v/>
      </c>
      <c r="CF12" s="106" t="str">
        <f t="shared" si="33"/>
        <v/>
      </c>
      <c r="CG12" s="28" t="str">
        <f>IF(CJ12="","",1+MAX(CG$2:CG11))</f>
        <v/>
      </c>
      <c r="CH12" s="11" t="str">
        <f t="shared" si="34"/>
        <v/>
      </c>
      <c r="CI12" s="12" t="str">
        <f t="shared" si="58"/>
        <v/>
      </c>
      <c r="CJ12" s="11" t="str">
        <f t="shared" si="12"/>
        <v/>
      </c>
      <c r="CK12" s="12" t="str">
        <f t="shared" si="35"/>
        <v/>
      </c>
      <c r="CL12" s="11" t="str">
        <f t="shared" si="36"/>
        <v/>
      </c>
      <c r="CM12" s="11" t="str">
        <f t="shared" si="37"/>
        <v/>
      </c>
      <c r="CN12" s="11" t="str">
        <f t="shared" si="38"/>
        <v/>
      </c>
      <c r="CO12" s="106" t="str">
        <f t="shared" si="39"/>
        <v/>
      </c>
      <c r="CP12" s="101" t="str">
        <f>IF(CS12="","",1+MAX(CP$2:CP11))</f>
        <v/>
      </c>
      <c r="CQ12" s="11" t="str">
        <f t="shared" si="40"/>
        <v/>
      </c>
      <c r="CR12" s="12" t="str">
        <f t="shared" si="59"/>
        <v/>
      </c>
      <c r="CS12" s="11" t="str">
        <f t="shared" si="13"/>
        <v/>
      </c>
      <c r="CT12" s="12" t="str">
        <f t="shared" si="41"/>
        <v/>
      </c>
      <c r="CU12" s="11" t="str">
        <f t="shared" si="42"/>
        <v/>
      </c>
      <c r="CV12" s="11" t="str">
        <f t="shared" si="43"/>
        <v/>
      </c>
      <c r="CW12" s="11" t="str">
        <f t="shared" si="44"/>
        <v/>
      </c>
      <c r="CX12" s="106" t="str">
        <f t="shared" si="45"/>
        <v/>
      </c>
      <c r="CY12" s="101" t="str">
        <f>IF(DB12="","",1+MAX(CY$2:CY11))</f>
        <v/>
      </c>
      <c r="CZ12" s="11" t="str">
        <f t="shared" si="60"/>
        <v/>
      </c>
      <c r="DA12" s="12" t="str">
        <f t="shared" si="61"/>
        <v/>
      </c>
      <c r="DB12" s="11" t="str">
        <f t="shared" si="14"/>
        <v/>
      </c>
      <c r="DC12" s="12" t="str">
        <f t="shared" si="46"/>
        <v/>
      </c>
      <c r="DD12" s="11" t="str">
        <f t="shared" si="47"/>
        <v/>
      </c>
      <c r="DE12" s="11" t="str">
        <f t="shared" si="48"/>
        <v/>
      </c>
      <c r="DF12" s="11" t="str">
        <f t="shared" si="49"/>
        <v/>
      </c>
      <c r="DG12" s="11" t="str">
        <f t="shared" si="50"/>
        <v/>
      </c>
    </row>
    <row r="13" spans="2:111" ht="19.95" customHeight="1" x14ac:dyDescent="0.45">
      <c r="B13" s="11"/>
      <c r="C13" s="11"/>
      <c r="D13" s="11"/>
      <c r="E13" s="15"/>
      <c r="F13" s="11"/>
      <c r="G13" s="29"/>
      <c r="I13" s="11"/>
      <c r="J13" s="11"/>
      <c r="K13" s="11"/>
      <c r="L13" s="15"/>
      <c r="M13" s="11"/>
      <c r="N13" s="29"/>
      <c r="P13" s="11"/>
      <c r="Q13" s="11"/>
      <c r="R13" s="11"/>
      <c r="S13" s="15"/>
      <c r="T13" s="11"/>
      <c r="U13" s="29"/>
      <c r="W13" s="11"/>
      <c r="X13" s="11"/>
      <c r="Y13" s="11"/>
      <c r="Z13" s="15"/>
      <c r="AA13" s="11"/>
      <c r="AB13" s="29"/>
      <c r="AD13" s="11"/>
      <c r="AE13" s="11"/>
      <c r="AF13" s="11"/>
      <c r="AG13" s="15"/>
      <c r="AH13" s="11"/>
      <c r="AI13" s="29"/>
      <c r="AK13" s="11"/>
      <c r="AL13" s="11"/>
      <c r="AM13" s="11"/>
      <c r="AN13" s="15"/>
      <c r="AO13" s="11"/>
      <c r="AP13" s="29"/>
      <c r="AQ13" s="26"/>
      <c r="AS13" s="11" t="str">
        <f t="shared" ref="AS13:AY22" si="62">IFERROR(INDEX($BF$3:$DG$42,IF($BC13=1,MATCH($BB13,$BF$3:$BF$42,0),IF($BC13=2,MATCH($BB13,$BO$3:$BO$42,0),IF($BC13=3,MATCH($BB13,$BX$3:$BX$42,0),IF($BC13=4,MATCH($BB13,$CG$3:$CG$42,0),IF($BC13=5,MATCH($BB13,$CP$3:$CP$42,0),IF($BC13=6,MATCH($BB13,$CY$3:$CY$42,0),"")))))),MATCH(AS$2&amp;$BC13,$BF$1:$DG$1,0)),"")</f>
        <v/>
      </c>
      <c r="AT13" s="11" t="str">
        <f t="shared" si="62"/>
        <v/>
      </c>
      <c r="AU13" s="11" t="str">
        <f t="shared" si="62"/>
        <v/>
      </c>
      <c r="AV13" s="15" t="str">
        <f t="shared" si="62"/>
        <v/>
      </c>
      <c r="AW13" s="11" t="str">
        <f t="shared" si="62"/>
        <v/>
      </c>
      <c r="AX13" s="11" t="str">
        <f t="shared" si="62"/>
        <v/>
      </c>
      <c r="AY13" s="11" t="str">
        <f t="shared" si="62"/>
        <v/>
      </c>
      <c r="AZ13" s="30" t="str">
        <f t="shared" si="51"/>
        <v/>
      </c>
      <c r="BA13" s="89" t="str">
        <f t="shared" si="17"/>
        <v/>
      </c>
      <c r="BB13" s="28">
        <v>11</v>
      </c>
      <c r="BC13" s="11" t="str">
        <f t="shared" si="18"/>
        <v/>
      </c>
      <c r="BD13" s="11" t="str">
        <f>IF(AS13="","",RANK(AS13,$AS$3:$AS$42,1)+COUNTIF($AS$3:AS13,AS13)-1)</f>
        <v/>
      </c>
      <c r="BF13" s="11" t="str">
        <f>IF(BI13="","",1+MAX(BF$3:BF12))</f>
        <v/>
      </c>
      <c r="BG13" s="11" t="str">
        <f t="shared" si="19"/>
        <v/>
      </c>
      <c r="BH13" s="12" t="str">
        <f t="shared" si="52"/>
        <v/>
      </c>
      <c r="BI13" s="11" t="str">
        <f t="shared" si="9"/>
        <v/>
      </c>
      <c r="BJ13" s="12" t="str">
        <f t="shared" si="20"/>
        <v/>
      </c>
      <c r="BK13" s="11" t="str">
        <f t="shared" si="21"/>
        <v/>
      </c>
      <c r="BL13" s="11" t="str">
        <f t="shared" si="22"/>
        <v/>
      </c>
      <c r="BM13" s="11" t="str">
        <f t="shared" si="53"/>
        <v/>
      </c>
      <c r="BN13" s="12" t="str">
        <f t="shared" si="23"/>
        <v/>
      </c>
      <c r="BO13" s="28" t="str">
        <f>IF(BT13="","",1+MAX(BO$2:BO12))</f>
        <v/>
      </c>
      <c r="BP13" s="11" t="str">
        <f t="shared" si="54"/>
        <v/>
      </c>
      <c r="BQ13" s="12" t="str">
        <f t="shared" si="55"/>
        <v/>
      </c>
      <c r="BR13" s="11" t="str">
        <f t="shared" si="10"/>
        <v/>
      </c>
      <c r="BS13" s="12" t="str">
        <f t="shared" si="24"/>
        <v/>
      </c>
      <c r="BT13" s="11" t="str">
        <f t="shared" si="25"/>
        <v/>
      </c>
      <c r="BU13" s="11" t="str">
        <f t="shared" si="26"/>
        <v/>
      </c>
      <c r="BV13" s="11" t="str">
        <f t="shared" si="27"/>
        <v/>
      </c>
      <c r="BW13" s="12" t="str">
        <f t="shared" si="28"/>
        <v/>
      </c>
      <c r="BX13" s="28" t="str">
        <f>IF(CA13="","",1+MAX(BX$2:BX12))</f>
        <v/>
      </c>
      <c r="BY13" s="11" t="str">
        <f t="shared" si="56"/>
        <v/>
      </c>
      <c r="BZ13" s="12" t="str">
        <f t="shared" si="57"/>
        <v/>
      </c>
      <c r="CA13" s="11" t="str">
        <f t="shared" si="11"/>
        <v/>
      </c>
      <c r="CB13" s="12" t="str">
        <f t="shared" si="29"/>
        <v/>
      </c>
      <c r="CC13" s="11" t="str">
        <f t="shared" si="30"/>
        <v/>
      </c>
      <c r="CD13" s="11" t="str">
        <f t="shared" si="31"/>
        <v/>
      </c>
      <c r="CE13" s="11" t="str">
        <f t="shared" si="32"/>
        <v/>
      </c>
      <c r="CF13" s="106" t="str">
        <f t="shared" si="33"/>
        <v/>
      </c>
      <c r="CG13" s="28" t="str">
        <f>IF(CJ13="","",1+MAX(CG$2:CG12))</f>
        <v/>
      </c>
      <c r="CH13" s="11" t="str">
        <f t="shared" si="34"/>
        <v/>
      </c>
      <c r="CI13" s="12" t="str">
        <f t="shared" si="58"/>
        <v/>
      </c>
      <c r="CJ13" s="11" t="str">
        <f t="shared" si="12"/>
        <v/>
      </c>
      <c r="CK13" s="12" t="str">
        <f t="shared" si="35"/>
        <v/>
      </c>
      <c r="CL13" s="11" t="str">
        <f t="shared" si="36"/>
        <v/>
      </c>
      <c r="CM13" s="11" t="str">
        <f t="shared" si="37"/>
        <v/>
      </c>
      <c r="CN13" s="11" t="str">
        <f t="shared" si="38"/>
        <v/>
      </c>
      <c r="CO13" s="106" t="str">
        <f t="shared" si="39"/>
        <v/>
      </c>
      <c r="CP13" s="101" t="str">
        <f>IF(CS13="","",1+MAX(CP$2:CP12))</f>
        <v/>
      </c>
      <c r="CQ13" s="11" t="str">
        <f t="shared" si="40"/>
        <v/>
      </c>
      <c r="CR13" s="12" t="str">
        <f t="shared" si="59"/>
        <v/>
      </c>
      <c r="CS13" s="11" t="str">
        <f t="shared" si="13"/>
        <v/>
      </c>
      <c r="CT13" s="12" t="str">
        <f t="shared" si="41"/>
        <v/>
      </c>
      <c r="CU13" s="11" t="str">
        <f t="shared" si="42"/>
        <v/>
      </c>
      <c r="CV13" s="11" t="str">
        <f t="shared" si="43"/>
        <v/>
      </c>
      <c r="CW13" s="11" t="str">
        <f t="shared" si="44"/>
        <v/>
      </c>
      <c r="CX13" s="106" t="str">
        <f t="shared" si="45"/>
        <v/>
      </c>
      <c r="CY13" s="101" t="str">
        <f>IF(DB13="","",1+MAX(CY$2:CY12))</f>
        <v/>
      </c>
      <c r="CZ13" s="11" t="str">
        <f t="shared" si="60"/>
        <v/>
      </c>
      <c r="DA13" s="12" t="str">
        <f t="shared" si="61"/>
        <v/>
      </c>
      <c r="DB13" s="11" t="str">
        <f t="shared" si="14"/>
        <v/>
      </c>
      <c r="DC13" s="12" t="str">
        <f t="shared" si="46"/>
        <v/>
      </c>
      <c r="DD13" s="11" t="str">
        <f t="shared" si="47"/>
        <v/>
      </c>
      <c r="DE13" s="11" t="str">
        <f t="shared" si="48"/>
        <v/>
      </c>
      <c r="DF13" s="11" t="str">
        <f t="shared" si="49"/>
        <v/>
      </c>
      <c r="DG13" s="11" t="str">
        <f t="shared" si="50"/>
        <v/>
      </c>
    </row>
    <row r="14" spans="2:111" ht="19.95" customHeight="1" x14ac:dyDescent="0.45">
      <c r="B14" s="11"/>
      <c r="C14" s="11"/>
      <c r="D14" s="11"/>
      <c r="E14" s="15"/>
      <c r="F14" s="11"/>
      <c r="G14" s="29"/>
      <c r="I14" s="11"/>
      <c r="J14" s="11"/>
      <c r="K14" s="11"/>
      <c r="L14" s="15"/>
      <c r="M14" s="11"/>
      <c r="N14" s="29"/>
      <c r="P14" s="11"/>
      <c r="Q14" s="11"/>
      <c r="R14" s="11"/>
      <c r="S14" s="15"/>
      <c r="T14" s="11"/>
      <c r="U14" s="29"/>
      <c r="W14" s="11"/>
      <c r="X14" s="11"/>
      <c r="Y14" s="11"/>
      <c r="Z14" s="15"/>
      <c r="AA14" s="11"/>
      <c r="AB14" s="29"/>
      <c r="AD14" s="11"/>
      <c r="AE14" s="11"/>
      <c r="AF14" s="11"/>
      <c r="AG14" s="15"/>
      <c r="AH14" s="11"/>
      <c r="AI14" s="29"/>
      <c r="AK14" s="11"/>
      <c r="AL14" s="11"/>
      <c r="AM14" s="11"/>
      <c r="AN14" s="15"/>
      <c r="AO14" s="11"/>
      <c r="AP14" s="29"/>
      <c r="AQ14" s="26"/>
      <c r="AS14" s="11" t="str">
        <f t="shared" si="62"/>
        <v/>
      </c>
      <c r="AT14" s="11" t="str">
        <f t="shared" si="62"/>
        <v/>
      </c>
      <c r="AU14" s="11" t="str">
        <f t="shared" si="62"/>
        <v/>
      </c>
      <c r="AV14" s="15" t="str">
        <f t="shared" si="62"/>
        <v/>
      </c>
      <c r="AW14" s="11" t="str">
        <f t="shared" si="62"/>
        <v/>
      </c>
      <c r="AX14" s="11" t="str">
        <f t="shared" si="62"/>
        <v/>
      </c>
      <c r="AY14" s="11" t="str">
        <f t="shared" si="62"/>
        <v/>
      </c>
      <c r="AZ14" s="30" t="str">
        <f t="shared" si="51"/>
        <v/>
      </c>
      <c r="BA14" s="89" t="str">
        <f t="shared" si="17"/>
        <v/>
      </c>
      <c r="BB14" s="28">
        <v>12</v>
      </c>
      <c r="BC14" s="11" t="str">
        <f t="shared" si="18"/>
        <v/>
      </c>
      <c r="BD14" s="11" t="str">
        <f>IF(AS14="","",RANK(AS14,$AS$3:$AS$42,1)+COUNTIF($AS$3:AS14,AS14)-1)</f>
        <v/>
      </c>
      <c r="BF14" s="11" t="str">
        <f>IF(BI14="","",1+MAX(BF$3:BF13))</f>
        <v/>
      </c>
      <c r="BG14" s="11" t="str">
        <f t="shared" si="19"/>
        <v/>
      </c>
      <c r="BH14" s="12" t="str">
        <f t="shared" si="52"/>
        <v/>
      </c>
      <c r="BI14" s="11" t="str">
        <f t="shared" si="9"/>
        <v/>
      </c>
      <c r="BJ14" s="12" t="str">
        <f t="shared" si="20"/>
        <v/>
      </c>
      <c r="BK14" s="11" t="str">
        <f t="shared" si="21"/>
        <v/>
      </c>
      <c r="BL14" s="11" t="str">
        <f t="shared" si="22"/>
        <v/>
      </c>
      <c r="BM14" s="11" t="str">
        <f t="shared" si="53"/>
        <v/>
      </c>
      <c r="BN14" s="12" t="str">
        <f t="shared" si="23"/>
        <v/>
      </c>
      <c r="BO14" s="28" t="str">
        <f>IF(BT14="","",1+MAX(BO$2:BO13))</f>
        <v/>
      </c>
      <c r="BP14" s="11" t="str">
        <f t="shared" si="54"/>
        <v/>
      </c>
      <c r="BQ14" s="12" t="str">
        <f t="shared" si="55"/>
        <v/>
      </c>
      <c r="BR14" s="11" t="str">
        <f t="shared" si="10"/>
        <v/>
      </c>
      <c r="BS14" s="12" t="str">
        <f t="shared" si="24"/>
        <v/>
      </c>
      <c r="BT14" s="11" t="str">
        <f t="shared" si="25"/>
        <v/>
      </c>
      <c r="BU14" s="11" t="str">
        <f t="shared" si="26"/>
        <v/>
      </c>
      <c r="BV14" s="11" t="str">
        <f t="shared" si="27"/>
        <v/>
      </c>
      <c r="BW14" s="12" t="str">
        <f t="shared" si="28"/>
        <v/>
      </c>
      <c r="BX14" s="28" t="str">
        <f>IF(CA14="","",1+MAX(BX$2:BX13))</f>
        <v/>
      </c>
      <c r="BY14" s="11" t="str">
        <f t="shared" si="56"/>
        <v/>
      </c>
      <c r="BZ14" s="12" t="str">
        <f t="shared" si="57"/>
        <v/>
      </c>
      <c r="CA14" s="11" t="str">
        <f t="shared" si="11"/>
        <v/>
      </c>
      <c r="CB14" s="12" t="str">
        <f t="shared" si="29"/>
        <v/>
      </c>
      <c r="CC14" s="11" t="str">
        <f t="shared" si="30"/>
        <v/>
      </c>
      <c r="CD14" s="11" t="str">
        <f t="shared" si="31"/>
        <v/>
      </c>
      <c r="CE14" s="11" t="str">
        <f t="shared" si="32"/>
        <v/>
      </c>
      <c r="CF14" s="106" t="str">
        <f t="shared" si="33"/>
        <v/>
      </c>
      <c r="CG14" s="28" t="str">
        <f>IF(CJ14="","",1+MAX(CG$2:CG13))</f>
        <v/>
      </c>
      <c r="CH14" s="11" t="str">
        <f t="shared" si="34"/>
        <v/>
      </c>
      <c r="CI14" s="12" t="str">
        <f t="shared" si="58"/>
        <v/>
      </c>
      <c r="CJ14" s="11" t="str">
        <f t="shared" si="12"/>
        <v/>
      </c>
      <c r="CK14" s="12" t="str">
        <f t="shared" si="35"/>
        <v/>
      </c>
      <c r="CL14" s="11" t="str">
        <f t="shared" si="36"/>
        <v/>
      </c>
      <c r="CM14" s="11" t="str">
        <f t="shared" si="37"/>
        <v/>
      </c>
      <c r="CN14" s="11" t="str">
        <f t="shared" si="38"/>
        <v/>
      </c>
      <c r="CO14" s="106" t="str">
        <f t="shared" si="39"/>
        <v/>
      </c>
      <c r="CP14" s="101" t="str">
        <f>IF(CS14="","",1+MAX(CP$2:CP13))</f>
        <v/>
      </c>
      <c r="CQ14" s="11" t="str">
        <f t="shared" si="40"/>
        <v/>
      </c>
      <c r="CR14" s="12" t="str">
        <f t="shared" si="59"/>
        <v/>
      </c>
      <c r="CS14" s="11" t="str">
        <f t="shared" si="13"/>
        <v/>
      </c>
      <c r="CT14" s="12" t="str">
        <f t="shared" si="41"/>
        <v/>
      </c>
      <c r="CU14" s="11" t="str">
        <f t="shared" si="42"/>
        <v/>
      </c>
      <c r="CV14" s="11" t="str">
        <f t="shared" si="43"/>
        <v/>
      </c>
      <c r="CW14" s="11" t="str">
        <f t="shared" si="44"/>
        <v/>
      </c>
      <c r="CX14" s="106" t="str">
        <f t="shared" si="45"/>
        <v/>
      </c>
      <c r="CY14" s="101" t="str">
        <f>IF(DB14="","",1+MAX(CY$2:CY13))</f>
        <v/>
      </c>
      <c r="CZ14" s="11" t="str">
        <f t="shared" si="60"/>
        <v/>
      </c>
      <c r="DA14" s="12" t="str">
        <f t="shared" si="61"/>
        <v/>
      </c>
      <c r="DB14" s="11" t="str">
        <f t="shared" si="14"/>
        <v/>
      </c>
      <c r="DC14" s="12" t="str">
        <f t="shared" si="46"/>
        <v/>
      </c>
      <c r="DD14" s="11" t="str">
        <f t="shared" si="47"/>
        <v/>
      </c>
      <c r="DE14" s="11" t="str">
        <f t="shared" si="48"/>
        <v/>
      </c>
      <c r="DF14" s="11" t="str">
        <f t="shared" si="49"/>
        <v/>
      </c>
      <c r="DG14" s="11" t="str">
        <f t="shared" si="50"/>
        <v/>
      </c>
    </row>
    <row r="15" spans="2:111" ht="19.95" customHeight="1" x14ac:dyDescent="0.45">
      <c r="B15" s="11"/>
      <c r="C15" s="11"/>
      <c r="D15" s="11"/>
      <c r="E15" s="15"/>
      <c r="F15" s="11"/>
      <c r="G15" s="29"/>
      <c r="I15" s="11"/>
      <c r="J15" s="11"/>
      <c r="K15" s="11"/>
      <c r="L15" s="15"/>
      <c r="M15" s="11"/>
      <c r="N15" s="29"/>
      <c r="P15" s="11"/>
      <c r="Q15" s="11"/>
      <c r="R15" s="11"/>
      <c r="S15" s="15"/>
      <c r="T15" s="11"/>
      <c r="U15" s="29"/>
      <c r="W15" s="11"/>
      <c r="X15" s="11"/>
      <c r="Y15" s="11"/>
      <c r="Z15" s="15"/>
      <c r="AA15" s="11"/>
      <c r="AB15" s="29"/>
      <c r="AD15" s="11"/>
      <c r="AE15" s="11"/>
      <c r="AF15" s="11"/>
      <c r="AG15" s="15"/>
      <c r="AH15" s="11"/>
      <c r="AI15" s="29"/>
      <c r="AK15" s="11"/>
      <c r="AL15" s="11"/>
      <c r="AM15" s="11"/>
      <c r="AN15" s="15"/>
      <c r="AO15" s="11"/>
      <c r="AP15" s="29"/>
      <c r="AQ15" s="26"/>
      <c r="AS15" s="11" t="str">
        <f t="shared" si="62"/>
        <v/>
      </c>
      <c r="AT15" s="11" t="str">
        <f t="shared" si="62"/>
        <v/>
      </c>
      <c r="AU15" s="11" t="str">
        <f t="shared" si="62"/>
        <v/>
      </c>
      <c r="AV15" s="15" t="str">
        <f t="shared" si="62"/>
        <v/>
      </c>
      <c r="AW15" s="11" t="str">
        <f t="shared" si="62"/>
        <v/>
      </c>
      <c r="AX15" s="11" t="str">
        <f t="shared" si="62"/>
        <v/>
      </c>
      <c r="AY15" s="11" t="str">
        <f t="shared" si="62"/>
        <v/>
      </c>
      <c r="AZ15" s="30" t="str">
        <f t="shared" si="51"/>
        <v/>
      </c>
      <c r="BA15" s="89" t="str">
        <f t="shared" si="17"/>
        <v/>
      </c>
      <c r="BB15" s="28">
        <v>13</v>
      </c>
      <c r="BC15" s="11" t="str">
        <f t="shared" si="18"/>
        <v/>
      </c>
      <c r="BD15" s="11" t="str">
        <f>IF(AS15="","",RANK(AS15,$AS$3:$AS$42,1)+COUNTIF($AS$3:AS15,AS15)-1)</f>
        <v/>
      </c>
      <c r="BF15" s="11" t="str">
        <f>IF(BI15="","",1+MAX(BF$3:BF14))</f>
        <v/>
      </c>
      <c r="BG15" s="11" t="str">
        <f t="shared" si="19"/>
        <v/>
      </c>
      <c r="BH15" s="12" t="str">
        <f t="shared" si="52"/>
        <v/>
      </c>
      <c r="BI15" s="11" t="str">
        <f t="shared" si="9"/>
        <v/>
      </c>
      <c r="BJ15" s="12" t="str">
        <f t="shared" si="20"/>
        <v/>
      </c>
      <c r="BK15" s="11" t="str">
        <f t="shared" si="21"/>
        <v/>
      </c>
      <c r="BL15" s="11" t="str">
        <f t="shared" si="22"/>
        <v/>
      </c>
      <c r="BM15" s="11" t="str">
        <f t="shared" si="53"/>
        <v/>
      </c>
      <c r="BN15" s="12" t="str">
        <f t="shared" si="23"/>
        <v/>
      </c>
      <c r="BO15" s="28" t="str">
        <f>IF(BT15="","",1+MAX(BO$2:BO14))</f>
        <v/>
      </c>
      <c r="BP15" s="11" t="str">
        <f t="shared" si="54"/>
        <v/>
      </c>
      <c r="BQ15" s="12" t="str">
        <f t="shared" si="55"/>
        <v/>
      </c>
      <c r="BR15" s="11" t="str">
        <f t="shared" si="10"/>
        <v/>
      </c>
      <c r="BS15" s="12" t="str">
        <f t="shared" si="24"/>
        <v/>
      </c>
      <c r="BT15" s="11" t="str">
        <f t="shared" si="25"/>
        <v/>
      </c>
      <c r="BU15" s="11" t="str">
        <f t="shared" si="26"/>
        <v/>
      </c>
      <c r="BV15" s="11" t="str">
        <f t="shared" si="27"/>
        <v/>
      </c>
      <c r="BW15" s="12" t="str">
        <f t="shared" si="28"/>
        <v/>
      </c>
      <c r="BX15" s="28" t="str">
        <f>IF(CA15="","",1+MAX(BX$2:BX14))</f>
        <v/>
      </c>
      <c r="BY15" s="11" t="str">
        <f t="shared" si="56"/>
        <v/>
      </c>
      <c r="BZ15" s="12" t="str">
        <f t="shared" si="57"/>
        <v/>
      </c>
      <c r="CA15" s="11" t="str">
        <f t="shared" si="11"/>
        <v/>
      </c>
      <c r="CB15" s="12" t="str">
        <f t="shared" si="29"/>
        <v/>
      </c>
      <c r="CC15" s="11" t="str">
        <f t="shared" si="30"/>
        <v/>
      </c>
      <c r="CD15" s="11" t="str">
        <f t="shared" si="31"/>
        <v/>
      </c>
      <c r="CE15" s="11" t="str">
        <f t="shared" si="32"/>
        <v/>
      </c>
      <c r="CF15" s="106" t="str">
        <f t="shared" si="33"/>
        <v/>
      </c>
      <c r="CG15" s="28" t="str">
        <f>IF(CJ15="","",1+MAX(CG$2:CG14))</f>
        <v/>
      </c>
      <c r="CH15" s="11" t="str">
        <f t="shared" si="34"/>
        <v/>
      </c>
      <c r="CI15" s="12" t="str">
        <f t="shared" si="58"/>
        <v/>
      </c>
      <c r="CJ15" s="11" t="str">
        <f t="shared" si="12"/>
        <v/>
      </c>
      <c r="CK15" s="12" t="str">
        <f t="shared" si="35"/>
        <v/>
      </c>
      <c r="CL15" s="11" t="str">
        <f t="shared" si="36"/>
        <v/>
      </c>
      <c r="CM15" s="11" t="str">
        <f t="shared" si="37"/>
        <v/>
      </c>
      <c r="CN15" s="11" t="str">
        <f t="shared" si="38"/>
        <v/>
      </c>
      <c r="CO15" s="106" t="str">
        <f t="shared" si="39"/>
        <v/>
      </c>
      <c r="CP15" s="101" t="str">
        <f>IF(CS15="","",1+MAX(CP$2:CP14))</f>
        <v/>
      </c>
      <c r="CQ15" s="11" t="str">
        <f t="shared" si="40"/>
        <v/>
      </c>
      <c r="CR15" s="12" t="str">
        <f t="shared" si="59"/>
        <v/>
      </c>
      <c r="CS15" s="11" t="str">
        <f t="shared" si="13"/>
        <v/>
      </c>
      <c r="CT15" s="12" t="str">
        <f t="shared" si="41"/>
        <v/>
      </c>
      <c r="CU15" s="11" t="str">
        <f t="shared" si="42"/>
        <v/>
      </c>
      <c r="CV15" s="11" t="str">
        <f t="shared" si="43"/>
        <v/>
      </c>
      <c r="CW15" s="11" t="str">
        <f t="shared" si="44"/>
        <v/>
      </c>
      <c r="CX15" s="106" t="str">
        <f t="shared" si="45"/>
        <v/>
      </c>
      <c r="CY15" s="101" t="str">
        <f>IF(DB15="","",1+MAX(CY$2:CY14))</f>
        <v/>
      </c>
      <c r="CZ15" s="11" t="str">
        <f t="shared" si="60"/>
        <v/>
      </c>
      <c r="DA15" s="12" t="str">
        <f t="shared" si="61"/>
        <v/>
      </c>
      <c r="DB15" s="11" t="str">
        <f t="shared" si="14"/>
        <v/>
      </c>
      <c r="DC15" s="12" t="str">
        <f t="shared" si="46"/>
        <v/>
      </c>
      <c r="DD15" s="11" t="str">
        <f t="shared" si="47"/>
        <v/>
      </c>
      <c r="DE15" s="11" t="str">
        <f t="shared" si="48"/>
        <v/>
      </c>
      <c r="DF15" s="11" t="str">
        <f t="shared" si="49"/>
        <v/>
      </c>
      <c r="DG15" s="11" t="str">
        <f t="shared" si="50"/>
        <v/>
      </c>
    </row>
    <row r="16" spans="2:111" ht="19.95" customHeight="1" x14ac:dyDescent="0.45">
      <c r="B16" s="11"/>
      <c r="C16" s="11"/>
      <c r="D16" s="11"/>
      <c r="E16" s="15"/>
      <c r="F16" s="11"/>
      <c r="G16" s="29"/>
      <c r="I16" s="11"/>
      <c r="J16" s="11"/>
      <c r="K16" s="11"/>
      <c r="L16" s="15"/>
      <c r="M16" s="11"/>
      <c r="N16" s="29"/>
      <c r="P16" s="11"/>
      <c r="Q16" s="11"/>
      <c r="R16" s="11"/>
      <c r="S16" s="15"/>
      <c r="T16" s="11"/>
      <c r="U16" s="29"/>
      <c r="W16" s="11"/>
      <c r="X16" s="11"/>
      <c r="Y16" s="11"/>
      <c r="Z16" s="15"/>
      <c r="AA16" s="11"/>
      <c r="AB16" s="29"/>
      <c r="AD16" s="11"/>
      <c r="AE16" s="11"/>
      <c r="AF16" s="11"/>
      <c r="AG16" s="15"/>
      <c r="AH16" s="11"/>
      <c r="AI16" s="29"/>
      <c r="AK16" s="11"/>
      <c r="AL16" s="11"/>
      <c r="AM16" s="11"/>
      <c r="AN16" s="15"/>
      <c r="AO16" s="11"/>
      <c r="AP16" s="29"/>
      <c r="AQ16" s="26"/>
      <c r="AS16" s="11" t="str">
        <f t="shared" si="62"/>
        <v/>
      </c>
      <c r="AT16" s="11" t="str">
        <f t="shared" si="62"/>
        <v/>
      </c>
      <c r="AU16" s="11" t="str">
        <f t="shared" si="62"/>
        <v/>
      </c>
      <c r="AV16" s="15" t="str">
        <f t="shared" si="62"/>
        <v/>
      </c>
      <c r="AW16" s="11" t="str">
        <f t="shared" si="62"/>
        <v/>
      </c>
      <c r="AX16" s="11" t="str">
        <f t="shared" si="62"/>
        <v/>
      </c>
      <c r="AY16" s="11" t="str">
        <f t="shared" si="62"/>
        <v/>
      </c>
      <c r="AZ16" s="30" t="str">
        <f t="shared" si="51"/>
        <v/>
      </c>
      <c r="BA16" s="89" t="str">
        <f t="shared" si="17"/>
        <v/>
      </c>
      <c r="BB16" s="28">
        <v>14</v>
      </c>
      <c r="BC16" s="11" t="str">
        <f t="shared" si="18"/>
        <v/>
      </c>
      <c r="BD16" s="11" t="str">
        <f>IF(AS16="","",RANK(AS16,$AS$3:$AS$42,1)+COUNTIF($AS$3:AS16,AS16)-1)</f>
        <v/>
      </c>
      <c r="BF16" s="11" t="str">
        <f>IF(BI16="","",1+MAX(BF$3:BF15))</f>
        <v/>
      </c>
      <c r="BG16" s="11" t="str">
        <f t="shared" si="19"/>
        <v/>
      </c>
      <c r="BH16" s="12" t="str">
        <f t="shared" si="52"/>
        <v/>
      </c>
      <c r="BI16" s="11" t="str">
        <f t="shared" si="9"/>
        <v/>
      </c>
      <c r="BJ16" s="12" t="str">
        <f t="shared" si="20"/>
        <v/>
      </c>
      <c r="BK16" s="11" t="str">
        <f t="shared" si="21"/>
        <v/>
      </c>
      <c r="BL16" s="11" t="str">
        <f t="shared" si="22"/>
        <v/>
      </c>
      <c r="BM16" s="11" t="str">
        <f t="shared" si="53"/>
        <v/>
      </c>
      <c r="BN16" s="12" t="str">
        <f t="shared" si="23"/>
        <v/>
      </c>
      <c r="BO16" s="28" t="str">
        <f>IF(BT16="","",1+MAX(BO$2:BO15))</f>
        <v/>
      </c>
      <c r="BP16" s="11" t="str">
        <f t="shared" si="54"/>
        <v/>
      </c>
      <c r="BQ16" s="12" t="str">
        <f t="shared" si="55"/>
        <v/>
      </c>
      <c r="BR16" s="11" t="str">
        <f t="shared" si="10"/>
        <v/>
      </c>
      <c r="BS16" s="12" t="str">
        <f t="shared" si="24"/>
        <v/>
      </c>
      <c r="BT16" s="11" t="str">
        <f t="shared" si="25"/>
        <v/>
      </c>
      <c r="BU16" s="11" t="str">
        <f t="shared" si="26"/>
        <v/>
      </c>
      <c r="BV16" s="11" t="str">
        <f t="shared" si="27"/>
        <v/>
      </c>
      <c r="BW16" s="12" t="str">
        <f t="shared" si="28"/>
        <v/>
      </c>
      <c r="BX16" s="28" t="str">
        <f>IF(CA16="","",1+MAX(BX$2:BX15))</f>
        <v/>
      </c>
      <c r="BY16" s="11" t="str">
        <f t="shared" si="56"/>
        <v/>
      </c>
      <c r="BZ16" s="12" t="str">
        <f t="shared" si="57"/>
        <v/>
      </c>
      <c r="CA16" s="11" t="str">
        <f t="shared" si="11"/>
        <v/>
      </c>
      <c r="CB16" s="12" t="str">
        <f t="shared" si="29"/>
        <v/>
      </c>
      <c r="CC16" s="11" t="str">
        <f t="shared" si="30"/>
        <v/>
      </c>
      <c r="CD16" s="11" t="str">
        <f t="shared" si="31"/>
        <v/>
      </c>
      <c r="CE16" s="11" t="str">
        <f t="shared" si="32"/>
        <v/>
      </c>
      <c r="CF16" s="106" t="str">
        <f t="shared" si="33"/>
        <v/>
      </c>
      <c r="CG16" s="28" t="str">
        <f>IF(CJ16="","",1+MAX(CG$2:CG15))</f>
        <v/>
      </c>
      <c r="CH16" s="11" t="str">
        <f t="shared" si="34"/>
        <v/>
      </c>
      <c r="CI16" s="12" t="str">
        <f t="shared" si="58"/>
        <v/>
      </c>
      <c r="CJ16" s="11" t="str">
        <f t="shared" si="12"/>
        <v/>
      </c>
      <c r="CK16" s="12" t="str">
        <f t="shared" si="35"/>
        <v/>
      </c>
      <c r="CL16" s="11" t="str">
        <f t="shared" si="36"/>
        <v/>
      </c>
      <c r="CM16" s="11" t="str">
        <f t="shared" si="37"/>
        <v/>
      </c>
      <c r="CN16" s="11" t="str">
        <f t="shared" si="38"/>
        <v/>
      </c>
      <c r="CO16" s="106" t="str">
        <f t="shared" si="39"/>
        <v/>
      </c>
      <c r="CP16" s="101" t="str">
        <f>IF(CS16="","",1+MAX(CP$2:CP15))</f>
        <v/>
      </c>
      <c r="CQ16" s="11" t="str">
        <f t="shared" si="40"/>
        <v/>
      </c>
      <c r="CR16" s="12" t="str">
        <f t="shared" si="59"/>
        <v/>
      </c>
      <c r="CS16" s="11" t="str">
        <f t="shared" si="13"/>
        <v/>
      </c>
      <c r="CT16" s="12" t="str">
        <f t="shared" si="41"/>
        <v/>
      </c>
      <c r="CU16" s="11" t="str">
        <f t="shared" si="42"/>
        <v/>
      </c>
      <c r="CV16" s="11" t="str">
        <f t="shared" si="43"/>
        <v/>
      </c>
      <c r="CW16" s="11" t="str">
        <f t="shared" si="44"/>
        <v/>
      </c>
      <c r="CX16" s="106" t="str">
        <f t="shared" si="45"/>
        <v/>
      </c>
      <c r="CY16" s="101" t="str">
        <f>IF(DB16="","",1+MAX(CY$2:CY15))</f>
        <v/>
      </c>
      <c r="CZ16" s="11" t="str">
        <f t="shared" si="60"/>
        <v/>
      </c>
      <c r="DA16" s="12" t="str">
        <f t="shared" si="61"/>
        <v/>
      </c>
      <c r="DB16" s="11" t="str">
        <f t="shared" si="14"/>
        <v/>
      </c>
      <c r="DC16" s="12" t="str">
        <f t="shared" si="46"/>
        <v/>
      </c>
      <c r="DD16" s="11" t="str">
        <f t="shared" si="47"/>
        <v/>
      </c>
      <c r="DE16" s="11" t="str">
        <f t="shared" si="48"/>
        <v/>
      </c>
      <c r="DF16" s="11" t="str">
        <f t="shared" si="49"/>
        <v/>
      </c>
      <c r="DG16" s="11" t="str">
        <f t="shared" si="50"/>
        <v/>
      </c>
    </row>
    <row r="17" spans="2:111" ht="19.95" customHeight="1" x14ac:dyDescent="0.45">
      <c r="B17" s="11"/>
      <c r="C17" s="11"/>
      <c r="D17" s="11"/>
      <c r="E17" s="15"/>
      <c r="F17" s="11"/>
      <c r="G17" s="29"/>
      <c r="I17" s="11"/>
      <c r="J17" s="11"/>
      <c r="K17" s="11"/>
      <c r="L17" s="15"/>
      <c r="M17" s="11"/>
      <c r="N17" s="29"/>
      <c r="P17" s="11"/>
      <c r="Q17" s="11"/>
      <c r="R17" s="11"/>
      <c r="S17" s="15"/>
      <c r="T17" s="11"/>
      <c r="U17" s="29"/>
      <c r="W17" s="11"/>
      <c r="X17" s="11"/>
      <c r="Y17" s="11"/>
      <c r="Z17" s="15"/>
      <c r="AA17" s="11"/>
      <c r="AB17" s="29"/>
      <c r="AD17" s="11"/>
      <c r="AE17" s="11"/>
      <c r="AF17" s="11"/>
      <c r="AG17" s="15"/>
      <c r="AH17" s="11"/>
      <c r="AI17" s="29"/>
      <c r="AK17" s="11"/>
      <c r="AL17" s="11"/>
      <c r="AM17" s="11"/>
      <c r="AN17" s="15"/>
      <c r="AO17" s="11"/>
      <c r="AP17" s="29"/>
      <c r="AQ17" s="26"/>
      <c r="AS17" s="11" t="str">
        <f t="shared" si="62"/>
        <v/>
      </c>
      <c r="AT17" s="11" t="str">
        <f t="shared" si="62"/>
        <v/>
      </c>
      <c r="AU17" s="11" t="str">
        <f t="shared" si="62"/>
        <v/>
      </c>
      <c r="AV17" s="15" t="str">
        <f t="shared" si="62"/>
        <v/>
      </c>
      <c r="AW17" s="11" t="str">
        <f t="shared" si="62"/>
        <v/>
      </c>
      <c r="AX17" s="11" t="str">
        <f t="shared" si="62"/>
        <v/>
      </c>
      <c r="AY17" s="11" t="str">
        <f t="shared" si="62"/>
        <v/>
      </c>
      <c r="AZ17" s="30" t="str">
        <f t="shared" si="51"/>
        <v/>
      </c>
      <c r="BA17" s="89" t="str">
        <f t="shared" si="17"/>
        <v/>
      </c>
      <c r="BB17" s="28">
        <v>15</v>
      </c>
      <c r="BC17" s="11" t="str">
        <f t="shared" si="18"/>
        <v/>
      </c>
      <c r="BD17" s="11" t="str">
        <f>IF(AS17="","",RANK(AS17,$AS$3:$AS$42,1)+COUNTIF($AS$3:AS17,AS17)-1)</f>
        <v/>
      </c>
      <c r="BF17" s="11" t="str">
        <f>IF(BI17="","",1+MAX(BF$3:BF16))</f>
        <v/>
      </c>
      <c r="BG17" s="11" t="str">
        <f t="shared" si="19"/>
        <v/>
      </c>
      <c r="BH17" s="12" t="str">
        <f t="shared" si="52"/>
        <v/>
      </c>
      <c r="BI17" s="11" t="str">
        <f t="shared" si="9"/>
        <v/>
      </c>
      <c r="BJ17" s="12" t="str">
        <f t="shared" si="20"/>
        <v/>
      </c>
      <c r="BK17" s="11" t="str">
        <f t="shared" si="21"/>
        <v/>
      </c>
      <c r="BL17" s="11" t="str">
        <f t="shared" si="22"/>
        <v/>
      </c>
      <c r="BM17" s="11" t="str">
        <f t="shared" si="53"/>
        <v/>
      </c>
      <c r="BN17" s="12" t="str">
        <f t="shared" si="23"/>
        <v/>
      </c>
      <c r="BO17" s="28" t="str">
        <f>IF(BT17="","",1+MAX(BO$2:BO16))</f>
        <v/>
      </c>
      <c r="BP17" s="11" t="str">
        <f t="shared" si="54"/>
        <v/>
      </c>
      <c r="BQ17" s="12" t="str">
        <f t="shared" si="55"/>
        <v/>
      </c>
      <c r="BR17" s="11" t="str">
        <f t="shared" si="10"/>
        <v/>
      </c>
      <c r="BS17" s="12" t="str">
        <f t="shared" si="24"/>
        <v/>
      </c>
      <c r="BT17" s="11" t="str">
        <f t="shared" si="25"/>
        <v/>
      </c>
      <c r="BU17" s="11" t="str">
        <f t="shared" si="26"/>
        <v/>
      </c>
      <c r="BV17" s="11" t="str">
        <f t="shared" si="27"/>
        <v/>
      </c>
      <c r="BW17" s="12" t="str">
        <f t="shared" si="28"/>
        <v/>
      </c>
      <c r="BX17" s="28" t="str">
        <f>IF(CA17="","",1+MAX(BX$2:BX16))</f>
        <v/>
      </c>
      <c r="BY17" s="11" t="str">
        <f t="shared" si="56"/>
        <v/>
      </c>
      <c r="BZ17" s="12" t="str">
        <f t="shared" si="57"/>
        <v/>
      </c>
      <c r="CA17" s="11" t="str">
        <f t="shared" si="11"/>
        <v/>
      </c>
      <c r="CB17" s="12" t="str">
        <f t="shared" si="29"/>
        <v/>
      </c>
      <c r="CC17" s="11" t="str">
        <f t="shared" si="30"/>
        <v/>
      </c>
      <c r="CD17" s="11" t="str">
        <f t="shared" si="31"/>
        <v/>
      </c>
      <c r="CE17" s="11" t="str">
        <f t="shared" si="32"/>
        <v/>
      </c>
      <c r="CF17" s="106" t="str">
        <f t="shared" si="33"/>
        <v/>
      </c>
      <c r="CG17" s="28" t="str">
        <f>IF(CJ17="","",1+MAX(CG$2:CG16))</f>
        <v/>
      </c>
      <c r="CH17" s="11" t="str">
        <f t="shared" si="34"/>
        <v/>
      </c>
      <c r="CI17" s="12" t="str">
        <f t="shared" si="58"/>
        <v/>
      </c>
      <c r="CJ17" s="11" t="str">
        <f t="shared" si="12"/>
        <v/>
      </c>
      <c r="CK17" s="12" t="str">
        <f t="shared" si="35"/>
        <v/>
      </c>
      <c r="CL17" s="11" t="str">
        <f t="shared" si="36"/>
        <v/>
      </c>
      <c r="CM17" s="11" t="str">
        <f t="shared" si="37"/>
        <v/>
      </c>
      <c r="CN17" s="11" t="str">
        <f t="shared" si="38"/>
        <v/>
      </c>
      <c r="CO17" s="106" t="str">
        <f t="shared" si="39"/>
        <v/>
      </c>
      <c r="CP17" s="101" t="str">
        <f>IF(CS17="","",1+MAX(CP$2:CP16))</f>
        <v/>
      </c>
      <c r="CQ17" s="11" t="str">
        <f t="shared" si="40"/>
        <v/>
      </c>
      <c r="CR17" s="12" t="str">
        <f t="shared" si="59"/>
        <v/>
      </c>
      <c r="CS17" s="11" t="str">
        <f t="shared" si="13"/>
        <v/>
      </c>
      <c r="CT17" s="12" t="str">
        <f t="shared" si="41"/>
        <v/>
      </c>
      <c r="CU17" s="11" t="str">
        <f t="shared" si="42"/>
        <v/>
      </c>
      <c r="CV17" s="11" t="str">
        <f t="shared" si="43"/>
        <v/>
      </c>
      <c r="CW17" s="11" t="str">
        <f t="shared" si="44"/>
        <v/>
      </c>
      <c r="CX17" s="106" t="str">
        <f t="shared" si="45"/>
        <v/>
      </c>
      <c r="CY17" s="101" t="str">
        <f>IF(DB17="","",1+MAX(CY$2:CY16))</f>
        <v/>
      </c>
      <c r="CZ17" s="11" t="str">
        <f t="shared" si="60"/>
        <v/>
      </c>
      <c r="DA17" s="12" t="str">
        <f t="shared" si="61"/>
        <v/>
      </c>
      <c r="DB17" s="11" t="str">
        <f t="shared" si="14"/>
        <v/>
      </c>
      <c r="DC17" s="12" t="str">
        <f t="shared" si="46"/>
        <v/>
      </c>
      <c r="DD17" s="11" t="str">
        <f t="shared" si="47"/>
        <v/>
      </c>
      <c r="DE17" s="11" t="str">
        <f t="shared" si="48"/>
        <v/>
      </c>
      <c r="DF17" s="11" t="str">
        <f t="shared" si="49"/>
        <v/>
      </c>
      <c r="DG17" s="11" t="str">
        <f t="shared" si="50"/>
        <v/>
      </c>
    </row>
    <row r="18" spans="2:111" ht="19.95" customHeight="1" x14ac:dyDescent="0.45">
      <c r="B18" s="11"/>
      <c r="C18" s="11"/>
      <c r="D18" s="11"/>
      <c r="E18" s="15"/>
      <c r="F18" s="11"/>
      <c r="G18" s="29"/>
      <c r="I18" s="11"/>
      <c r="J18" s="11"/>
      <c r="K18" s="11"/>
      <c r="L18" s="15"/>
      <c r="M18" s="11"/>
      <c r="N18" s="29"/>
      <c r="P18" s="11"/>
      <c r="Q18" s="11"/>
      <c r="R18" s="11"/>
      <c r="S18" s="15"/>
      <c r="T18" s="11"/>
      <c r="U18" s="29"/>
      <c r="W18" s="11"/>
      <c r="X18" s="11"/>
      <c r="Y18" s="11"/>
      <c r="Z18" s="15"/>
      <c r="AA18" s="11"/>
      <c r="AB18" s="29"/>
      <c r="AD18" s="11"/>
      <c r="AE18" s="11"/>
      <c r="AF18" s="11"/>
      <c r="AG18" s="15"/>
      <c r="AH18" s="11"/>
      <c r="AI18" s="29"/>
      <c r="AK18" s="11"/>
      <c r="AL18" s="11"/>
      <c r="AM18" s="11"/>
      <c r="AN18" s="15"/>
      <c r="AO18" s="11"/>
      <c r="AP18" s="29"/>
      <c r="AQ18" s="26"/>
      <c r="AS18" s="11" t="str">
        <f t="shared" si="62"/>
        <v/>
      </c>
      <c r="AT18" s="11" t="str">
        <f t="shared" si="62"/>
        <v/>
      </c>
      <c r="AU18" s="11" t="str">
        <f t="shared" si="62"/>
        <v/>
      </c>
      <c r="AV18" s="15" t="str">
        <f t="shared" si="62"/>
        <v/>
      </c>
      <c r="AW18" s="11" t="str">
        <f t="shared" si="62"/>
        <v/>
      </c>
      <c r="AX18" s="11" t="str">
        <f t="shared" si="62"/>
        <v/>
      </c>
      <c r="AY18" s="11" t="str">
        <f t="shared" si="62"/>
        <v/>
      </c>
      <c r="AZ18" s="30" t="str">
        <f t="shared" si="51"/>
        <v/>
      </c>
      <c r="BA18" s="89" t="str">
        <f t="shared" si="17"/>
        <v/>
      </c>
      <c r="BB18" s="28">
        <v>16</v>
      </c>
      <c r="BC18" s="11" t="str">
        <f t="shared" si="18"/>
        <v/>
      </c>
      <c r="BD18" s="11" t="str">
        <f>IF(AS18="","",RANK(AS18,$AS$3:$AS$42,1)+COUNTIF($AS$3:AS18,AS18)-1)</f>
        <v/>
      </c>
      <c r="BF18" s="11" t="str">
        <f>IF(BI18="","",1+MAX(BF$3:BF17))</f>
        <v/>
      </c>
      <c r="BG18" s="11" t="str">
        <f t="shared" si="19"/>
        <v/>
      </c>
      <c r="BH18" s="12" t="str">
        <f t="shared" si="52"/>
        <v/>
      </c>
      <c r="BI18" s="11" t="str">
        <f t="shared" si="9"/>
        <v/>
      </c>
      <c r="BJ18" s="12" t="str">
        <f t="shared" si="20"/>
        <v/>
      </c>
      <c r="BK18" s="11" t="str">
        <f t="shared" si="21"/>
        <v/>
      </c>
      <c r="BL18" s="11" t="str">
        <f t="shared" si="22"/>
        <v/>
      </c>
      <c r="BM18" s="11" t="str">
        <f t="shared" si="53"/>
        <v/>
      </c>
      <c r="BN18" s="12" t="str">
        <f t="shared" si="23"/>
        <v/>
      </c>
      <c r="BO18" s="28" t="str">
        <f>IF(BT18="","",1+MAX(BO$2:BO17))</f>
        <v/>
      </c>
      <c r="BP18" s="11" t="str">
        <f t="shared" si="54"/>
        <v/>
      </c>
      <c r="BQ18" s="12" t="str">
        <f t="shared" si="55"/>
        <v/>
      </c>
      <c r="BR18" s="11" t="str">
        <f t="shared" si="10"/>
        <v/>
      </c>
      <c r="BS18" s="12" t="str">
        <f t="shared" si="24"/>
        <v/>
      </c>
      <c r="BT18" s="11" t="str">
        <f t="shared" si="25"/>
        <v/>
      </c>
      <c r="BU18" s="11" t="str">
        <f t="shared" si="26"/>
        <v/>
      </c>
      <c r="BV18" s="11" t="str">
        <f t="shared" si="27"/>
        <v/>
      </c>
      <c r="BW18" s="12" t="str">
        <f t="shared" si="28"/>
        <v/>
      </c>
      <c r="BX18" s="28" t="str">
        <f>IF(CA18="","",1+MAX(BX$2:BX17))</f>
        <v/>
      </c>
      <c r="BY18" s="11" t="str">
        <f t="shared" si="56"/>
        <v/>
      </c>
      <c r="BZ18" s="12" t="str">
        <f t="shared" si="57"/>
        <v/>
      </c>
      <c r="CA18" s="11" t="str">
        <f t="shared" si="11"/>
        <v/>
      </c>
      <c r="CB18" s="12" t="str">
        <f t="shared" si="29"/>
        <v/>
      </c>
      <c r="CC18" s="11" t="str">
        <f t="shared" si="30"/>
        <v/>
      </c>
      <c r="CD18" s="11" t="str">
        <f t="shared" si="31"/>
        <v/>
      </c>
      <c r="CE18" s="11" t="str">
        <f t="shared" si="32"/>
        <v/>
      </c>
      <c r="CF18" s="106" t="str">
        <f t="shared" si="33"/>
        <v/>
      </c>
      <c r="CG18" s="28" t="str">
        <f>IF(CJ18="","",1+MAX(CG$2:CG17))</f>
        <v/>
      </c>
      <c r="CH18" s="11" t="str">
        <f t="shared" si="34"/>
        <v/>
      </c>
      <c r="CI18" s="12" t="str">
        <f t="shared" si="58"/>
        <v/>
      </c>
      <c r="CJ18" s="11" t="str">
        <f t="shared" si="12"/>
        <v/>
      </c>
      <c r="CK18" s="12" t="str">
        <f t="shared" si="35"/>
        <v/>
      </c>
      <c r="CL18" s="11" t="str">
        <f t="shared" si="36"/>
        <v/>
      </c>
      <c r="CM18" s="11" t="str">
        <f t="shared" si="37"/>
        <v/>
      </c>
      <c r="CN18" s="11" t="str">
        <f t="shared" si="38"/>
        <v/>
      </c>
      <c r="CO18" s="106" t="str">
        <f t="shared" si="39"/>
        <v/>
      </c>
      <c r="CP18" s="101" t="str">
        <f>IF(CS18="","",1+MAX(CP$2:CP17))</f>
        <v/>
      </c>
      <c r="CQ18" s="11" t="str">
        <f t="shared" si="40"/>
        <v/>
      </c>
      <c r="CR18" s="12" t="str">
        <f t="shared" si="59"/>
        <v/>
      </c>
      <c r="CS18" s="11" t="str">
        <f t="shared" si="13"/>
        <v/>
      </c>
      <c r="CT18" s="12" t="str">
        <f t="shared" si="41"/>
        <v/>
      </c>
      <c r="CU18" s="11" t="str">
        <f t="shared" si="42"/>
        <v/>
      </c>
      <c r="CV18" s="11" t="str">
        <f t="shared" si="43"/>
        <v/>
      </c>
      <c r="CW18" s="11" t="str">
        <f t="shared" si="44"/>
        <v/>
      </c>
      <c r="CX18" s="106" t="str">
        <f t="shared" si="45"/>
        <v/>
      </c>
      <c r="CY18" s="101" t="str">
        <f>IF(DB18="","",1+MAX(CY$2:CY17))</f>
        <v/>
      </c>
      <c r="CZ18" s="11" t="str">
        <f t="shared" si="60"/>
        <v/>
      </c>
      <c r="DA18" s="12" t="str">
        <f t="shared" si="61"/>
        <v/>
      </c>
      <c r="DB18" s="11" t="str">
        <f t="shared" si="14"/>
        <v/>
      </c>
      <c r="DC18" s="12" t="str">
        <f t="shared" si="46"/>
        <v/>
      </c>
      <c r="DD18" s="11" t="str">
        <f t="shared" si="47"/>
        <v/>
      </c>
      <c r="DE18" s="11" t="str">
        <f t="shared" si="48"/>
        <v/>
      </c>
      <c r="DF18" s="11" t="str">
        <f t="shared" si="49"/>
        <v/>
      </c>
      <c r="DG18" s="11" t="str">
        <f t="shared" si="50"/>
        <v/>
      </c>
    </row>
    <row r="19" spans="2:111" ht="19.95" customHeight="1" x14ac:dyDescent="0.45">
      <c r="B19" s="11"/>
      <c r="C19" s="11"/>
      <c r="D19" s="11"/>
      <c r="E19" s="15"/>
      <c r="F19" s="11"/>
      <c r="G19" s="29"/>
      <c r="I19" s="11"/>
      <c r="J19" s="11"/>
      <c r="K19" s="11"/>
      <c r="L19" s="15"/>
      <c r="M19" s="11"/>
      <c r="N19" s="29"/>
      <c r="P19" s="11"/>
      <c r="Q19" s="11"/>
      <c r="R19" s="11"/>
      <c r="S19" s="15"/>
      <c r="T19" s="11"/>
      <c r="U19" s="29"/>
      <c r="W19" s="11"/>
      <c r="X19" s="11"/>
      <c r="Y19" s="11"/>
      <c r="Z19" s="15"/>
      <c r="AA19" s="11"/>
      <c r="AB19" s="29"/>
      <c r="AD19" s="11"/>
      <c r="AE19" s="11"/>
      <c r="AF19" s="11"/>
      <c r="AG19" s="15"/>
      <c r="AH19" s="11"/>
      <c r="AI19" s="29"/>
      <c r="AK19" s="11"/>
      <c r="AL19" s="11"/>
      <c r="AM19" s="11"/>
      <c r="AN19" s="15"/>
      <c r="AO19" s="11"/>
      <c r="AP19" s="29"/>
      <c r="AQ19" s="26"/>
      <c r="AS19" s="11" t="str">
        <f t="shared" si="62"/>
        <v/>
      </c>
      <c r="AT19" s="11" t="str">
        <f t="shared" si="62"/>
        <v/>
      </c>
      <c r="AU19" s="11" t="str">
        <f t="shared" si="62"/>
        <v/>
      </c>
      <c r="AV19" s="15" t="str">
        <f t="shared" si="62"/>
        <v/>
      </c>
      <c r="AW19" s="11" t="str">
        <f t="shared" si="62"/>
        <v/>
      </c>
      <c r="AX19" s="11" t="str">
        <f t="shared" si="62"/>
        <v/>
      </c>
      <c r="AY19" s="11" t="str">
        <f t="shared" si="62"/>
        <v/>
      </c>
      <c r="AZ19" s="30" t="str">
        <f t="shared" si="51"/>
        <v/>
      </c>
      <c r="BA19" s="89" t="str">
        <f t="shared" si="17"/>
        <v/>
      </c>
      <c r="BB19" s="28">
        <v>17</v>
      </c>
      <c r="BC19" s="11" t="str">
        <f t="shared" si="18"/>
        <v/>
      </c>
      <c r="BD19" s="11" t="str">
        <f>IF(AS19="","",RANK(AS19,$AS$3:$AS$42,1)+COUNTIF($AS$3:AS19,AS19)-1)</f>
        <v/>
      </c>
      <c r="BF19" s="11" t="str">
        <f>IF(BI19="","",1+MAX(BF$3:BF18))</f>
        <v/>
      </c>
      <c r="BG19" s="11" t="str">
        <f t="shared" si="19"/>
        <v/>
      </c>
      <c r="BH19" s="12" t="str">
        <f t="shared" si="52"/>
        <v/>
      </c>
      <c r="BI19" s="11" t="str">
        <f t="shared" si="9"/>
        <v/>
      </c>
      <c r="BJ19" s="12" t="str">
        <f t="shared" si="20"/>
        <v/>
      </c>
      <c r="BK19" s="11" t="str">
        <f t="shared" si="21"/>
        <v/>
      </c>
      <c r="BL19" s="11" t="str">
        <f t="shared" si="22"/>
        <v/>
      </c>
      <c r="BM19" s="11" t="str">
        <f t="shared" si="53"/>
        <v/>
      </c>
      <c r="BN19" s="12" t="str">
        <f t="shared" si="23"/>
        <v/>
      </c>
      <c r="BO19" s="28" t="str">
        <f>IF(BT19="","",1+MAX(BO$2:BO18))</f>
        <v/>
      </c>
      <c r="BP19" s="11" t="str">
        <f t="shared" si="54"/>
        <v/>
      </c>
      <c r="BQ19" s="12" t="str">
        <f t="shared" si="55"/>
        <v/>
      </c>
      <c r="BR19" s="11" t="str">
        <f t="shared" si="10"/>
        <v/>
      </c>
      <c r="BS19" s="12" t="str">
        <f t="shared" si="24"/>
        <v/>
      </c>
      <c r="BT19" s="11" t="str">
        <f t="shared" si="25"/>
        <v/>
      </c>
      <c r="BU19" s="11" t="str">
        <f t="shared" si="26"/>
        <v/>
      </c>
      <c r="BV19" s="11" t="str">
        <f t="shared" si="27"/>
        <v/>
      </c>
      <c r="BW19" s="12" t="str">
        <f t="shared" si="28"/>
        <v/>
      </c>
      <c r="BX19" s="28" t="str">
        <f>IF(CA19="","",1+MAX(BX$2:BX18))</f>
        <v/>
      </c>
      <c r="BY19" s="11" t="str">
        <f t="shared" si="56"/>
        <v/>
      </c>
      <c r="BZ19" s="12" t="str">
        <f t="shared" si="57"/>
        <v/>
      </c>
      <c r="CA19" s="11" t="str">
        <f t="shared" si="11"/>
        <v/>
      </c>
      <c r="CB19" s="12" t="str">
        <f t="shared" si="29"/>
        <v/>
      </c>
      <c r="CC19" s="11" t="str">
        <f t="shared" si="30"/>
        <v/>
      </c>
      <c r="CD19" s="11" t="str">
        <f t="shared" si="31"/>
        <v/>
      </c>
      <c r="CE19" s="11" t="str">
        <f t="shared" si="32"/>
        <v/>
      </c>
      <c r="CF19" s="106" t="str">
        <f t="shared" si="33"/>
        <v/>
      </c>
      <c r="CG19" s="28" t="str">
        <f>IF(CJ19="","",1+MAX(CG$2:CG18))</f>
        <v/>
      </c>
      <c r="CH19" s="11" t="str">
        <f t="shared" si="34"/>
        <v/>
      </c>
      <c r="CI19" s="12" t="str">
        <f t="shared" si="58"/>
        <v/>
      </c>
      <c r="CJ19" s="11" t="str">
        <f t="shared" si="12"/>
        <v/>
      </c>
      <c r="CK19" s="12" t="str">
        <f t="shared" si="35"/>
        <v/>
      </c>
      <c r="CL19" s="11" t="str">
        <f t="shared" si="36"/>
        <v/>
      </c>
      <c r="CM19" s="11" t="str">
        <f t="shared" si="37"/>
        <v/>
      </c>
      <c r="CN19" s="11" t="str">
        <f t="shared" si="38"/>
        <v/>
      </c>
      <c r="CO19" s="106" t="str">
        <f t="shared" si="39"/>
        <v/>
      </c>
      <c r="CP19" s="101" t="str">
        <f>IF(CS19="","",1+MAX(CP$2:CP18))</f>
        <v/>
      </c>
      <c r="CQ19" s="11" t="str">
        <f t="shared" si="40"/>
        <v/>
      </c>
      <c r="CR19" s="12" t="str">
        <f t="shared" si="59"/>
        <v/>
      </c>
      <c r="CS19" s="11" t="str">
        <f t="shared" si="13"/>
        <v/>
      </c>
      <c r="CT19" s="12" t="str">
        <f t="shared" si="41"/>
        <v/>
      </c>
      <c r="CU19" s="11" t="str">
        <f t="shared" si="42"/>
        <v/>
      </c>
      <c r="CV19" s="11" t="str">
        <f t="shared" si="43"/>
        <v/>
      </c>
      <c r="CW19" s="11" t="str">
        <f t="shared" si="44"/>
        <v/>
      </c>
      <c r="CX19" s="106" t="str">
        <f t="shared" si="45"/>
        <v/>
      </c>
      <c r="CY19" s="101" t="str">
        <f>IF(DB19="","",1+MAX(CY$2:CY18))</f>
        <v/>
      </c>
      <c r="CZ19" s="11" t="str">
        <f t="shared" si="60"/>
        <v/>
      </c>
      <c r="DA19" s="12" t="str">
        <f t="shared" si="61"/>
        <v/>
      </c>
      <c r="DB19" s="11" t="str">
        <f t="shared" si="14"/>
        <v/>
      </c>
      <c r="DC19" s="12" t="str">
        <f t="shared" si="46"/>
        <v/>
      </c>
      <c r="DD19" s="11" t="str">
        <f t="shared" si="47"/>
        <v/>
      </c>
      <c r="DE19" s="11" t="str">
        <f t="shared" si="48"/>
        <v/>
      </c>
      <c r="DF19" s="11" t="str">
        <f t="shared" si="49"/>
        <v/>
      </c>
      <c r="DG19" s="11" t="str">
        <f t="shared" si="50"/>
        <v/>
      </c>
    </row>
    <row r="20" spans="2:111" ht="19.95" customHeight="1" x14ac:dyDescent="0.45">
      <c r="B20" s="11"/>
      <c r="C20" s="11"/>
      <c r="D20" s="11"/>
      <c r="E20" s="15"/>
      <c r="F20" s="11"/>
      <c r="G20" s="29"/>
      <c r="I20" s="11"/>
      <c r="J20" s="11"/>
      <c r="K20" s="11"/>
      <c r="L20" s="15"/>
      <c r="M20" s="11"/>
      <c r="N20" s="29"/>
      <c r="P20" s="11"/>
      <c r="Q20" s="11"/>
      <c r="R20" s="11"/>
      <c r="S20" s="15"/>
      <c r="T20" s="11"/>
      <c r="U20" s="29"/>
      <c r="W20" s="11"/>
      <c r="X20" s="11"/>
      <c r="Y20" s="11"/>
      <c r="Z20" s="15"/>
      <c r="AA20" s="11"/>
      <c r="AB20" s="29"/>
      <c r="AD20" s="11"/>
      <c r="AE20" s="11"/>
      <c r="AF20" s="11"/>
      <c r="AG20" s="15"/>
      <c r="AH20" s="11"/>
      <c r="AI20" s="29"/>
      <c r="AK20" s="11"/>
      <c r="AL20" s="11"/>
      <c r="AM20" s="11"/>
      <c r="AN20" s="15"/>
      <c r="AO20" s="11"/>
      <c r="AP20" s="29"/>
      <c r="AQ20" s="26"/>
      <c r="AS20" s="11" t="str">
        <f t="shared" si="62"/>
        <v/>
      </c>
      <c r="AT20" s="11" t="str">
        <f t="shared" si="62"/>
        <v/>
      </c>
      <c r="AU20" s="11" t="str">
        <f t="shared" si="62"/>
        <v/>
      </c>
      <c r="AV20" s="15" t="str">
        <f t="shared" si="62"/>
        <v/>
      </c>
      <c r="AW20" s="11" t="str">
        <f t="shared" si="62"/>
        <v/>
      </c>
      <c r="AX20" s="11" t="str">
        <f t="shared" si="62"/>
        <v/>
      </c>
      <c r="AY20" s="11" t="str">
        <f t="shared" si="62"/>
        <v/>
      </c>
      <c r="AZ20" s="30" t="str">
        <f t="shared" si="51"/>
        <v/>
      </c>
      <c r="BA20" s="89" t="str">
        <f t="shared" si="17"/>
        <v/>
      </c>
      <c r="BB20" s="28">
        <v>18</v>
      </c>
      <c r="BC20" s="11" t="str">
        <f t="shared" si="18"/>
        <v/>
      </c>
      <c r="BD20" s="11" t="str">
        <f>IF(AS20="","",RANK(AS20,$AS$3:$AS$42,1)+COUNTIF($AS$3:AS20,AS20)-1)</f>
        <v/>
      </c>
      <c r="BF20" s="11" t="str">
        <f>IF(BI20="","",1+MAX(BF$3:BF19))</f>
        <v/>
      </c>
      <c r="BG20" s="11" t="str">
        <f t="shared" si="19"/>
        <v/>
      </c>
      <c r="BH20" s="12" t="str">
        <f t="shared" si="52"/>
        <v/>
      </c>
      <c r="BI20" s="11" t="str">
        <f t="shared" si="9"/>
        <v/>
      </c>
      <c r="BJ20" s="12" t="str">
        <f t="shared" si="20"/>
        <v/>
      </c>
      <c r="BK20" s="11" t="str">
        <f t="shared" si="21"/>
        <v/>
      </c>
      <c r="BL20" s="11" t="str">
        <f t="shared" si="22"/>
        <v/>
      </c>
      <c r="BM20" s="11" t="str">
        <f t="shared" si="53"/>
        <v/>
      </c>
      <c r="BN20" s="12" t="str">
        <f t="shared" si="23"/>
        <v/>
      </c>
      <c r="BO20" s="28" t="str">
        <f>IF(BT20="","",1+MAX(BO$2:BO19))</f>
        <v/>
      </c>
      <c r="BP20" s="11" t="str">
        <f t="shared" si="54"/>
        <v/>
      </c>
      <c r="BQ20" s="12" t="str">
        <f t="shared" si="55"/>
        <v/>
      </c>
      <c r="BR20" s="11" t="str">
        <f t="shared" si="10"/>
        <v/>
      </c>
      <c r="BS20" s="12" t="str">
        <f t="shared" si="24"/>
        <v/>
      </c>
      <c r="BT20" s="11" t="str">
        <f t="shared" si="25"/>
        <v/>
      </c>
      <c r="BU20" s="11" t="str">
        <f t="shared" si="26"/>
        <v/>
      </c>
      <c r="BV20" s="11" t="str">
        <f t="shared" si="27"/>
        <v/>
      </c>
      <c r="BW20" s="12" t="str">
        <f t="shared" si="28"/>
        <v/>
      </c>
      <c r="BX20" s="28" t="str">
        <f>IF(CA20="","",1+MAX(BX$2:BX19))</f>
        <v/>
      </c>
      <c r="BY20" s="11" t="str">
        <f t="shared" si="56"/>
        <v/>
      </c>
      <c r="BZ20" s="12" t="str">
        <f t="shared" si="57"/>
        <v/>
      </c>
      <c r="CA20" s="11" t="str">
        <f t="shared" si="11"/>
        <v/>
      </c>
      <c r="CB20" s="12" t="str">
        <f t="shared" si="29"/>
        <v/>
      </c>
      <c r="CC20" s="11" t="str">
        <f t="shared" si="30"/>
        <v/>
      </c>
      <c r="CD20" s="11" t="str">
        <f t="shared" si="31"/>
        <v/>
      </c>
      <c r="CE20" s="11" t="str">
        <f t="shared" si="32"/>
        <v/>
      </c>
      <c r="CF20" s="106" t="str">
        <f t="shared" si="33"/>
        <v/>
      </c>
      <c r="CG20" s="28" t="str">
        <f>IF(CJ20="","",1+MAX(CG$2:CG19))</f>
        <v/>
      </c>
      <c r="CH20" s="11" t="str">
        <f t="shared" si="34"/>
        <v/>
      </c>
      <c r="CI20" s="12" t="str">
        <f t="shared" si="58"/>
        <v/>
      </c>
      <c r="CJ20" s="11" t="str">
        <f t="shared" si="12"/>
        <v/>
      </c>
      <c r="CK20" s="12" t="str">
        <f t="shared" si="35"/>
        <v/>
      </c>
      <c r="CL20" s="11" t="str">
        <f t="shared" si="36"/>
        <v/>
      </c>
      <c r="CM20" s="11" t="str">
        <f t="shared" si="37"/>
        <v/>
      </c>
      <c r="CN20" s="11" t="str">
        <f t="shared" si="38"/>
        <v/>
      </c>
      <c r="CO20" s="106" t="str">
        <f t="shared" si="39"/>
        <v/>
      </c>
      <c r="CP20" s="101" t="str">
        <f>IF(CS20="","",1+MAX(CP$2:CP19))</f>
        <v/>
      </c>
      <c r="CQ20" s="11" t="str">
        <f t="shared" si="40"/>
        <v/>
      </c>
      <c r="CR20" s="12" t="str">
        <f t="shared" si="59"/>
        <v/>
      </c>
      <c r="CS20" s="11" t="str">
        <f t="shared" si="13"/>
        <v/>
      </c>
      <c r="CT20" s="12" t="str">
        <f t="shared" si="41"/>
        <v/>
      </c>
      <c r="CU20" s="11" t="str">
        <f t="shared" si="42"/>
        <v/>
      </c>
      <c r="CV20" s="11" t="str">
        <f t="shared" si="43"/>
        <v/>
      </c>
      <c r="CW20" s="11" t="str">
        <f t="shared" si="44"/>
        <v/>
      </c>
      <c r="CX20" s="106" t="str">
        <f t="shared" si="45"/>
        <v/>
      </c>
      <c r="CY20" s="101" t="str">
        <f>IF(DB20="","",1+MAX(CY$2:CY19))</f>
        <v/>
      </c>
      <c r="CZ20" s="11" t="str">
        <f t="shared" si="60"/>
        <v/>
      </c>
      <c r="DA20" s="12" t="str">
        <f t="shared" si="61"/>
        <v/>
      </c>
      <c r="DB20" s="11" t="str">
        <f t="shared" si="14"/>
        <v/>
      </c>
      <c r="DC20" s="12" t="str">
        <f t="shared" si="46"/>
        <v/>
      </c>
      <c r="DD20" s="11" t="str">
        <f t="shared" si="47"/>
        <v/>
      </c>
      <c r="DE20" s="11" t="str">
        <f t="shared" si="48"/>
        <v/>
      </c>
      <c r="DF20" s="11" t="str">
        <f t="shared" si="49"/>
        <v/>
      </c>
      <c r="DG20" s="11" t="str">
        <f t="shared" si="50"/>
        <v/>
      </c>
    </row>
    <row r="21" spans="2:111" ht="19.95" customHeight="1" x14ac:dyDescent="0.45">
      <c r="B21" s="11"/>
      <c r="C21" s="11"/>
      <c r="D21" s="11"/>
      <c r="E21" s="15"/>
      <c r="F21" s="11"/>
      <c r="G21" s="29"/>
      <c r="I21" s="11"/>
      <c r="J21" s="11"/>
      <c r="K21" s="11"/>
      <c r="L21" s="15"/>
      <c r="M21" s="11"/>
      <c r="N21" s="29"/>
      <c r="P21" s="11"/>
      <c r="Q21" s="11"/>
      <c r="R21" s="11"/>
      <c r="S21" s="15"/>
      <c r="T21" s="11"/>
      <c r="U21" s="29"/>
      <c r="W21" s="11"/>
      <c r="X21" s="11"/>
      <c r="Y21" s="11"/>
      <c r="Z21" s="15"/>
      <c r="AA21" s="11"/>
      <c r="AB21" s="29"/>
      <c r="AD21" s="11"/>
      <c r="AE21" s="11"/>
      <c r="AF21" s="11"/>
      <c r="AG21" s="15"/>
      <c r="AH21" s="11"/>
      <c r="AI21" s="29"/>
      <c r="AK21" s="11"/>
      <c r="AL21" s="11"/>
      <c r="AM21" s="11"/>
      <c r="AN21" s="15"/>
      <c r="AO21" s="11"/>
      <c r="AP21" s="29"/>
      <c r="AQ21" s="26"/>
      <c r="AS21" s="11" t="str">
        <f t="shared" si="62"/>
        <v/>
      </c>
      <c r="AT21" s="11" t="str">
        <f t="shared" si="62"/>
        <v/>
      </c>
      <c r="AU21" s="11" t="str">
        <f t="shared" si="62"/>
        <v/>
      </c>
      <c r="AV21" s="15" t="str">
        <f t="shared" si="62"/>
        <v/>
      </c>
      <c r="AW21" s="11" t="str">
        <f t="shared" si="62"/>
        <v/>
      </c>
      <c r="AX21" s="11" t="str">
        <f t="shared" si="62"/>
        <v/>
      </c>
      <c r="AY21" s="11" t="str">
        <f t="shared" si="62"/>
        <v/>
      </c>
      <c r="AZ21" s="30" t="str">
        <f t="shared" si="51"/>
        <v/>
      </c>
      <c r="BA21" s="89" t="str">
        <f t="shared" si="17"/>
        <v/>
      </c>
      <c r="BB21" s="28">
        <v>19</v>
      </c>
      <c r="BC21" s="11" t="str">
        <f t="shared" si="18"/>
        <v/>
      </c>
      <c r="BD21" s="11" t="str">
        <f>IF(AS21="","",RANK(AS21,$AS$3:$AS$42,1)+COUNTIF($AS$3:AS21,AS21)-1)</f>
        <v/>
      </c>
      <c r="BF21" s="11" t="str">
        <f>IF(BI21="","",1+MAX(BF$3:BF20))</f>
        <v/>
      </c>
      <c r="BG21" s="11" t="str">
        <f t="shared" si="19"/>
        <v/>
      </c>
      <c r="BH21" s="12" t="str">
        <f t="shared" si="52"/>
        <v/>
      </c>
      <c r="BI21" s="11" t="str">
        <f t="shared" si="9"/>
        <v/>
      </c>
      <c r="BJ21" s="12" t="str">
        <f t="shared" si="20"/>
        <v/>
      </c>
      <c r="BK21" s="11" t="str">
        <f t="shared" si="21"/>
        <v/>
      </c>
      <c r="BL21" s="11" t="str">
        <f t="shared" si="22"/>
        <v/>
      </c>
      <c r="BM21" s="11" t="str">
        <f t="shared" si="53"/>
        <v/>
      </c>
      <c r="BN21" s="12" t="str">
        <f t="shared" si="23"/>
        <v/>
      </c>
      <c r="BO21" s="28" t="str">
        <f>IF(BT21="","",1+MAX(BO$2:BO20))</f>
        <v/>
      </c>
      <c r="BP21" s="11" t="str">
        <f t="shared" si="54"/>
        <v/>
      </c>
      <c r="BQ21" s="12" t="str">
        <f t="shared" si="55"/>
        <v/>
      </c>
      <c r="BR21" s="11" t="str">
        <f t="shared" si="10"/>
        <v/>
      </c>
      <c r="BS21" s="12" t="str">
        <f t="shared" si="24"/>
        <v/>
      </c>
      <c r="BT21" s="11" t="str">
        <f t="shared" si="25"/>
        <v/>
      </c>
      <c r="BU21" s="11" t="str">
        <f t="shared" si="26"/>
        <v/>
      </c>
      <c r="BV21" s="11" t="str">
        <f t="shared" si="27"/>
        <v/>
      </c>
      <c r="BW21" s="12" t="str">
        <f t="shared" si="28"/>
        <v/>
      </c>
      <c r="BX21" s="28" t="str">
        <f>IF(CA21="","",1+MAX(BX$2:BX20))</f>
        <v/>
      </c>
      <c r="BY21" s="11" t="str">
        <f t="shared" si="56"/>
        <v/>
      </c>
      <c r="BZ21" s="12" t="str">
        <f t="shared" si="57"/>
        <v/>
      </c>
      <c r="CA21" s="11" t="str">
        <f t="shared" si="11"/>
        <v/>
      </c>
      <c r="CB21" s="12" t="str">
        <f t="shared" si="29"/>
        <v/>
      </c>
      <c r="CC21" s="11" t="str">
        <f t="shared" si="30"/>
        <v/>
      </c>
      <c r="CD21" s="11" t="str">
        <f t="shared" si="31"/>
        <v/>
      </c>
      <c r="CE21" s="11" t="str">
        <f t="shared" si="32"/>
        <v/>
      </c>
      <c r="CF21" s="106" t="str">
        <f t="shared" si="33"/>
        <v/>
      </c>
      <c r="CG21" s="28" t="str">
        <f>IF(CJ21="","",1+MAX(CG$2:CG20))</f>
        <v/>
      </c>
      <c r="CH21" s="11" t="str">
        <f t="shared" si="34"/>
        <v/>
      </c>
      <c r="CI21" s="12" t="str">
        <f t="shared" si="58"/>
        <v/>
      </c>
      <c r="CJ21" s="11" t="str">
        <f t="shared" si="12"/>
        <v/>
      </c>
      <c r="CK21" s="12" t="str">
        <f t="shared" si="35"/>
        <v/>
      </c>
      <c r="CL21" s="11" t="str">
        <f t="shared" si="36"/>
        <v/>
      </c>
      <c r="CM21" s="11" t="str">
        <f t="shared" si="37"/>
        <v/>
      </c>
      <c r="CN21" s="11" t="str">
        <f t="shared" si="38"/>
        <v/>
      </c>
      <c r="CO21" s="106" t="str">
        <f t="shared" si="39"/>
        <v/>
      </c>
      <c r="CP21" s="101" t="str">
        <f>IF(CS21="","",1+MAX(CP$2:CP20))</f>
        <v/>
      </c>
      <c r="CQ21" s="11" t="str">
        <f t="shared" si="40"/>
        <v/>
      </c>
      <c r="CR21" s="12" t="str">
        <f t="shared" si="59"/>
        <v/>
      </c>
      <c r="CS21" s="11" t="str">
        <f t="shared" si="13"/>
        <v/>
      </c>
      <c r="CT21" s="12" t="str">
        <f t="shared" si="41"/>
        <v/>
      </c>
      <c r="CU21" s="11" t="str">
        <f t="shared" si="42"/>
        <v/>
      </c>
      <c r="CV21" s="11" t="str">
        <f t="shared" si="43"/>
        <v/>
      </c>
      <c r="CW21" s="11" t="str">
        <f t="shared" si="44"/>
        <v/>
      </c>
      <c r="CX21" s="106" t="str">
        <f t="shared" si="45"/>
        <v/>
      </c>
      <c r="CY21" s="101" t="str">
        <f>IF(DB21="","",1+MAX(CY$2:CY20))</f>
        <v/>
      </c>
      <c r="CZ21" s="11" t="str">
        <f t="shared" si="60"/>
        <v/>
      </c>
      <c r="DA21" s="12" t="str">
        <f t="shared" si="61"/>
        <v/>
      </c>
      <c r="DB21" s="11" t="str">
        <f t="shared" si="14"/>
        <v/>
      </c>
      <c r="DC21" s="12" t="str">
        <f t="shared" si="46"/>
        <v/>
      </c>
      <c r="DD21" s="11" t="str">
        <f t="shared" si="47"/>
        <v/>
      </c>
      <c r="DE21" s="11" t="str">
        <f t="shared" si="48"/>
        <v/>
      </c>
      <c r="DF21" s="11" t="str">
        <f t="shared" si="49"/>
        <v/>
      </c>
      <c r="DG21" s="11" t="str">
        <f t="shared" si="50"/>
        <v/>
      </c>
    </row>
    <row r="22" spans="2:111" ht="19.95" customHeight="1" x14ac:dyDescent="0.45">
      <c r="B22" s="11"/>
      <c r="C22" s="11"/>
      <c r="D22" s="11"/>
      <c r="E22" s="15"/>
      <c r="F22" s="11"/>
      <c r="G22" s="29"/>
      <c r="I22" s="11"/>
      <c r="J22" s="11"/>
      <c r="K22" s="11"/>
      <c r="L22" s="15"/>
      <c r="M22" s="11"/>
      <c r="N22" s="29"/>
      <c r="P22" s="11"/>
      <c r="Q22" s="11"/>
      <c r="R22" s="11"/>
      <c r="S22" s="15"/>
      <c r="T22" s="11"/>
      <c r="U22" s="29"/>
      <c r="W22" s="11"/>
      <c r="X22" s="11"/>
      <c r="Y22" s="11"/>
      <c r="Z22" s="15"/>
      <c r="AA22" s="11"/>
      <c r="AB22" s="29"/>
      <c r="AD22" s="11"/>
      <c r="AE22" s="11"/>
      <c r="AF22" s="11"/>
      <c r="AG22" s="15"/>
      <c r="AH22" s="11"/>
      <c r="AI22" s="29"/>
      <c r="AK22" s="11"/>
      <c r="AL22" s="11"/>
      <c r="AM22" s="11"/>
      <c r="AN22" s="15"/>
      <c r="AO22" s="11"/>
      <c r="AP22" s="29"/>
      <c r="AQ22" s="26"/>
      <c r="AS22" s="11" t="str">
        <f t="shared" si="62"/>
        <v/>
      </c>
      <c r="AT22" s="11" t="str">
        <f t="shared" si="62"/>
        <v/>
      </c>
      <c r="AU22" s="11" t="str">
        <f t="shared" si="62"/>
        <v/>
      </c>
      <c r="AV22" s="15" t="str">
        <f t="shared" si="62"/>
        <v/>
      </c>
      <c r="AW22" s="11" t="str">
        <f t="shared" si="62"/>
        <v/>
      </c>
      <c r="AX22" s="11" t="str">
        <f t="shared" si="62"/>
        <v/>
      </c>
      <c r="AY22" s="11" t="str">
        <f t="shared" si="62"/>
        <v/>
      </c>
      <c r="AZ22" s="30" t="str">
        <f t="shared" si="51"/>
        <v/>
      </c>
      <c r="BA22" s="89" t="str">
        <f t="shared" si="17"/>
        <v/>
      </c>
      <c r="BB22" s="28">
        <v>20</v>
      </c>
      <c r="BC22" s="11" t="str">
        <f t="shared" si="18"/>
        <v/>
      </c>
      <c r="BD22" s="11" t="str">
        <f>IF(AS22="","",RANK(AS22,$AS$3:$AS$42,1)+COUNTIF($AS$3:AS22,AS22)-1)</f>
        <v/>
      </c>
      <c r="BF22" s="11" t="str">
        <f>IF(BI22="","",1+MAX(BF$3:BF21))</f>
        <v/>
      </c>
      <c r="BG22" s="11" t="str">
        <f t="shared" si="19"/>
        <v/>
      </c>
      <c r="BH22" s="12" t="str">
        <f t="shared" si="52"/>
        <v/>
      </c>
      <c r="BI22" s="11" t="str">
        <f t="shared" si="9"/>
        <v/>
      </c>
      <c r="BJ22" s="12" t="str">
        <f t="shared" si="20"/>
        <v/>
      </c>
      <c r="BK22" s="11" t="str">
        <f t="shared" si="21"/>
        <v/>
      </c>
      <c r="BL22" s="11" t="str">
        <f t="shared" si="22"/>
        <v/>
      </c>
      <c r="BM22" s="11" t="str">
        <f t="shared" si="53"/>
        <v/>
      </c>
      <c r="BN22" s="12" t="str">
        <f t="shared" si="23"/>
        <v/>
      </c>
      <c r="BO22" s="28" t="str">
        <f>IF(BT22="","",1+MAX(BO$2:BO21))</f>
        <v/>
      </c>
      <c r="BP22" s="11" t="str">
        <f t="shared" si="54"/>
        <v/>
      </c>
      <c r="BQ22" s="12" t="str">
        <f t="shared" si="55"/>
        <v/>
      </c>
      <c r="BR22" s="11" t="str">
        <f t="shared" si="10"/>
        <v/>
      </c>
      <c r="BS22" s="12" t="str">
        <f t="shared" si="24"/>
        <v/>
      </c>
      <c r="BT22" s="11" t="str">
        <f t="shared" si="25"/>
        <v/>
      </c>
      <c r="BU22" s="11" t="str">
        <f t="shared" si="26"/>
        <v/>
      </c>
      <c r="BV22" s="11" t="str">
        <f t="shared" si="27"/>
        <v/>
      </c>
      <c r="BW22" s="12" t="str">
        <f t="shared" si="28"/>
        <v/>
      </c>
      <c r="BX22" s="28" t="str">
        <f>IF(CA22="","",1+MAX(BX$2:BX21))</f>
        <v/>
      </c>
      <c r="BY22" s="11" t="str">
        <f t="shared" si="56"/>
        <v/>
      </c>
      <c r="BZ22" s="12" t="str">
        <f t="shared" si="57"/>
        <v/>
      </c>
      <c r="CA22" s="11" t="str">
        <f t="shared" si="11"/>
        <v/>
      </c>
      <c r="CB22" s="12" t="str">
        <f t="shared" si="29"/>
        <v/>
      </c>
      <c r="CC22" s="11" t="str">
        <f t="shared" si="30"/>
        <v/>
      </c>
      <c r="CD22" s="11" t="str">
        <f t="shared" si="31"/>
        <v/>
      </c>
      <c r="CE22" s="11" t="str">
        <f t="shared" si="32"/>
        <v/>
      </c>
      <c r="CF22" s="106" t="str">
        <f t="shared" si="33"/>
        <v/>
      </c>
      <c r="CG22" s="28" t="str">
        <f>IF(CJ22="","",1+MAX(CG$2:CG21))</f>
        <v/>
      </c>
      <c r="CH22" s="11" t="str">
        <f t="shared" si="34"/>
        <v/>
      </c>
      <c r="CI22" s="12" t="str">
        <f t="shared" si="58"/>
        <v/>
      </c>
      <c r="CJ22" s="11" t="str">
        <f t="shared" si="12"/>
        <v/>
      </c>
      <c r="CK22" s="12" t="str">
        <f t="shared" si="35"/>
        <v/>
      </c>
      <c r="CL22" s="11" t="str">
        <f t="shared" si="36"/>
        <v/>
      </c>
      <c r="CM22" s="11" t="str">
        <f t="shared" si="37"/>
        <v/>
      </c>
      <c r="CN22" s="11" t="str">
        <f t="shared" si="38"/>
        <v/>
      </c>
      <c r="CO22" s="106" t="str">
        <f t="shared" si="39"/>
        <v/>
      </c>
      <c r="CP22" s="101" t="str">
        <f>IF(CS22="","",1+MAX(CP$2:CP21))</f>
        <v/>
      </c>
      <c r="CQ22" s="11" t="str">
        <f t="shared" si="40"/>
        <v/>
      </c>
      <c r="CR22" s="12" t="str">
        <f t="shared" si="59"/>
        <v/>
      </c>
      <c r="CS22" s="11" t="str">
        <f t="shared" si="13"/>
        <v/>
      </c>
      <c r="CT22" s="12" t="str">
        <f t="shared" si="41"/>
        <v/>
      </c>
      <c r="CU22" s="11" t="str">
        <f t="shared" si="42"/>
        <v/>
      </c>
      <c r="CV22" s="11" t="str">
        <f t="shared" si="43"/>
        <v/>
      </c>
      <c r="CW22" s="11" t="str">
        <f t="shared" si="44"/>
        <v/>
      </c>
      <c r="CX22" s="106" t="str">
        <f t="shared" si="45"/>
        <v/>
      </c>
      <c r="CY22" s="101" t="str">
        <f>IF(DB22="","",1+MAX(CY$2:CY21))</f>
        <v/>
      </c>
      <c r="CZ22" s="11" t="str">
        <f t="shared" si="60"/>
        <v/>
      </c>
      <c r="DA22" s="12" t="str">
        <f t="shared" si="61"/>
        <v/>
      </c>
      <c r="DB22" s="11" t="str">
        <f t="shared" si="14"/>
        <v/>
      </c>
      <c r="DC22" s="12" t="str">
        <f t="shared" si="46"/>
        <v/>
      </c>
      <c r="DD22" s="11" t="str">
        <f t="shared" si="47"/>
        <v/>
      </c>
      <c r="DE22" s="11" t="str">
        <f t="shared" si="48"/>
        <v/>
      </c>
      <c r="DF22" s="11" t="str">
        <f t="shared" si="49"/>
        <v/>
      </c>
      <c r="DG22" s="11" t="str">
        <f t="shared" si="50"/>
        <v/>
      </c>
    </row>
    <row r="23" spans="2:111" ht="19.95" customHeight="1" x14ac:dyDescent="0.45">
      <c r="B23" s="11"/>
      <c r="C23" s="11"/>
      <c r="D23" s="11"/>
      <c r="E23" s="15"/>
      <c r="F23" s="11"/>
      <c r="G23" s="29"/>
      <c r="I23" s="11"/>
      <c r="J23" s="11"/>
      <c r="K23" s="11"/>
      <c r="L23" s="15"/>
      <c r="M23" s="11"/>
      <c r="N23" s="29"/>
      <c r="P23" s="11"/>
      <c r="Q23" s="11"/>
      <c r="R23" s="11"/>
      <c r="S23" s="15"/>
      <c r="T23" s="11"/>
      <c r="U23" s="29"/>
      <c r="W23" s="11"/>
      <c r="X23" s="11"/>
      <c r="Y23" s="11"/>
      <c r="Z23" s="15"/>
      <c r="AA23" s="11"/>
      <c r="AB23" s="29"/>
      <c r="AD23" s="11"/>
      <c r="AE23" s="11"/>
      <c r="AF23" s="11"/>
      <c r="AG23" s="15"/>
      <c r="AH23" s="11"/>
      <c r="AI23" s="29"/>
      <c r="AK23" s="11"/>
      <c r="AL23" s="11"/>
      <c r="AM23" s="11"/>
      <c r="AN23" s="15"/>
      <c r="AO23" s="11"/>
      <c r="AP23" s="29"/>
      <c r="AQ23" s="26"/>
      <c r="AS23" s="11" t="str">
        <f t="shared" ref="AS23:AY32" si="63">IFERROR(INDEX($BF$3:$DG$42,IF($BC23=1,MATCH($BB23,$BF$3:$BF$42,0),IF($BC23=2,MATCH($BB23,$BO$3:$BO$42,0),IF($BC23=3,MATCH($BB23,$BX$3:$BX$42,0),IF($BC23=4,MATCH($BB23,$CG$3:$CG$42,0),IF($BC23=5,MATCH($BB23,$CP$3:$CP$42,0),IF($BC23=6,MATCH($BB23,$CY$3:$CY$42,0),"")))))),MATCH(AS$2&amp;$BC23,$BF$1:$DG$1,0)),"")</f>
        <v/>
      </c>
      <c r="AT23" s="11" t="str">
        <f t="shared" si="63"/>
        <v/>
      </c>
      <c r="AU23" s="11" t="str">
        <f t="shared" si="63"/>
        <v/>
      </c>
      <c r="AV23" s="15" t="str">
        <f t="shared" si="63"/>
        <v/>
      </c>
      <c r="AW23" s="11" t="str">
        <f t="shared" si="63"/>
        <v/>
      </c>
      <c r="AX23" s="11" t="str">
        <f t="shared" si="63"/>
        <v/>
      </c>
      <c r="AY23" s="11" t="str">
        <f t="shared" si="63"/>
        <v/>
      </c>
      <c r="AZ23" s="30" t="str">
        <f t="shared" si="51"/>
        <v/>
      </c>
      <c r="BA23" s="89" t="str">
        <f t="shared" si="17"/>
        <v/>
      </c>
      <c r="BB23" s="28">
        <v>21</v>
      </c>
      <c r="BC23" s="11" t="str">
        <f t="shared" si="18"/>
        <v/>
      </c>
      <c r="BD23" s="11" t="str">
        <f>IF(AS23="","",RANK(AS23,$AS$3:$AS$42,1)+COUNTIF($AS$3:AS23,AS23)-1)</f>
        <v/>
      </c>
      <c r="BF23" s="11" t="str">
        <f>IF(BI23="","",1+MAX(BF$3:BF22))</f>
        <v/>
      </c>
      <c r="BG23" s="11" t="str">
        <f t="shared" si="19"/>
        <v/>
      </c>
      <c r="BH23" s="12" t="str">
        <f t="shared" si="52"/>
        <v/>
      </c>
      <c r="BI23" s="11" t="str">
        <f t="shared" si="9"/>
        <v/>
      </c>
      <c r="BJ23" s="12" t="str">
        <f t="shared" si="20"/>
        <v/>
      </c>
      <c r="BK23" s="11" t="str">
        <f t="shared" si="21"/>
        <v/>
      </c>
      <c r="BL23" s="11" t="str">
        <f t="shared" si="22"/>
        <v/>
      </c>
      <c r="BM23" s="11" t="str">
        <f t="shared" si="53"/>
        <v/>
      </c>
      <c r="BN23" s="12" t="str">
        <f t="shared" si="23"/>
        <v/>
      </c>
      <c r="BO23" s="28" t="str">
        <f>IF(BT23="","",1+MAX(BO$2:BO22))</f>
        <v/>
      </c>
      <c r="BP23" s="11" t="str">
        <f t="shared" si="54"/>
        <v/>
      </c>
      <c r="BQ23" s="12" t="str">
        <f t="shared" si="55"/>
        <v/>
      </c>
      <c r="BR23" s="11" t="str">
        <f t="shared" si="10"/>
        <v/>
      </c>
      <c r="BS23" s="12" t="str">
        <f t="shared" si="24"/>
        <v/>
      </c>
      <c r="BT23" s="11" t="str">
        <f t="shared" si="25"/>
        <v/>
      </c>
      <c r="BU23" s="11" t="str">
        <f t="shared" si="26"/>
        <v/>
      </c>
      <c r="BV23" s="11" t="str">
        <f t="shared" si="27"/>
        <v/>
      </c>
      <c r="BW23" s="12" t="str">
        <f t="shared" si="28"/>
        <v/>
      </c>
      <c r="BX23" s="28" t="str">
        <f>IF(CA23="","",1+MAX(BX$2:BX22))</f>
        <v/>
      </c>
      <c r="BY23" s="11" t="str">
        <f t="shared" si="56"/>
        <v/>
      </c>
      <c r="BZ23" s="12" t="str">
        <f t="shared" si="57"/>
        <v/>
      </c>
      <c r="CA23" s="11" t="str">
        <f t="shared" si="11"/>
        <v/>
      </c>
      <c r="CB23" s="12" t="str">
        <f t="shared" si="29"/>
        <v/>
      </c>
      <c r="CC23" s="11" t="str">
        <f t="shared" si="30"/>
        <v/>
      </c>
      <c r="CD23" s="11" t="str">
        <f t="shared" si="31"/>
        <v/>
      </c>
      <c r="CE23" s="11" t="str">
        <f t="shared" si="32"/>
        <v/>
      </c>
      <c r="CF23" s="106" t="str">
        <f t="shared" si="33"/>
        <v/>
      </c>
      <c r="CG23" s="28" t="str">
        <f>IF(CJ23="","",1+MAX(CG$2:CG22))</f>
        <v/>
      </c>
      <c r="CH23" s="11" t="str">
        <f t="shared" si="34"/>
        <v/>
      </c>
      <c r="CI23" s="12" t="str">
        <f t="shared" si="58"/>
        <v/>
      </c>
      <c r="CJ23" s="11" t="str">
        <f t="shared" si="12"/>
        <v/>
      </c>
      <c r="CK23" s="12" t="str">
        <f t="shared" si="35"/>
        <v/>
      </c>
      <c r="CL23" s="11" t="str">
        <f t="shared" si="36"/>
        <v/>
      </c>
      <c r="CM23" s="11" t="str">
        <f t="shared" si="37"/>
        <v/>
      </c>
      <c r="CN23" s="11" t="str">
        <f t="shared" si="38"/>
        <v/>
      </c>
      <c r="CO23" s="106" t="str">
        <f t="shared" si="39"/>
        <v/>
      </c>
      <c r="CP23" s="101" t="str">
        <f>IF(CS23="","",1+MAX(CP$2:CP22))</f>
        <v/>
      </c>
      <c r="CQ23" s="11" t="str">
        <f t="shared" si="40"/>
        <v/>
      </c>
      <c r="CR23" s="12" t="str">
        <f t="shared" si="59"/>
        <v/>
      </c>
      <c r="CS23" s="11" t="str">
        <f t="shared" si="13"/>
        <v/>
      </c>
      <c r="CT23" s="12" t="str">
        <f t="shared" si="41"/>
        <v/>
      </c>
      <c r="CU23" s="11" t="str">
        <f t="shared" si="42"/>
        <v/>
      </c>
      <c r="CV23" s="11" t="str">
        <f t="shared" si="43"/>
        <v/>
      </c>
      <c r="CW23" s="11" t="str">
        <f t="shared" si="44"/>
        <v/>
      </c>
      <c r="CX23" s="106" t="str">
        <f t="shared" si="45"/>
        <v/>
      </c>
      <c r="CY23" s="101" t="str">
        <f>IF(DB23="","",1+MAX(CY$2:CY22))</f>
        <v/>
      </c>
      <c r="CZ23" s="11" t="str">
        <f t="shared" si="60"/>
        <v/>
      </c>
      <c r="DA23" s="12" t="str">
        <f t="shared" si="61"/>
        <v/>
      </c>
      <c r="DB23" s="11" t="str">
        <f t="shared" si="14"/>
        <v/>
      </c>
      <c r="DC23" s="12" t="str">
        <f t="shared" si="46"/>
        <v/>
      </c>
      <c r="DD23" s="11" t="str">
        <f t="shared" si="47"/>
        <v/>
      </c>
      <c r="DE23" s="11" t="str">
        <f t="shared" si="48"/>
        <v/>
      </c>
      <c r="DF23" s="11" t="str">
        <f t="shared" si="49"/>
        <v/>
      </c>
      <c r="DG23" s="11" t="str">
        <f t="shared" si="50"/>
        <v/>
      </c>
    </row>
    <row r="24" spans="2:111" ht="19.95" customHeight="1" x14ac:dyDescent="0.45">
      <c r="B24" s="11"/>
      <c r="C24" s="11"/>
      <c r="D24" s="11"/>
      <c r="E24" s="15"/>
      <c r="F24" s="11"/>
      <c r="G24" s="29"/>
      <c r="I24" s="11"/>
      <c r="J24" s="11"/>
      <c r="K24" s="11"/>
      <c r="L24" s="15"/>
      <c r="M24" s="11"/>
      <c r="N24" s="29"/>
      <c r="P24" s="11"/>
      <c r="Q24" s="11"/>
      <c r="R24" s="11"/>
      <c r="S24" s="15"/>
      <c r="T24" s="11"/>
      <c r="U24" s="29"/>
      <c r="W24" s="11"/>
      <c r="X24" s="11"/>
      <c r="Y24" s="11"/>
      <c r="Z24" s="15"/>
      <c r="AA24" s="11"/>
      <c r="AB24" s="29"/>
      <c r="AD24" s="11"/>
      <c r="AE24" s="11"/>
      <c r="AF24" s="11"/>
      <c r="AG24" s="15"/>
      <c r="AH24" s="11"/>
      <c r="AI24" s="29"/>
      <c r="AK24" s="11"/>
      <c r="AL24" s="11"/>
      <c r="AM24" s="11"/>
      <c r="AN24" s="15"/>
      <c r="AO24" s="11"/>
      <c r="AP24" s="29"/>
      <c r="AQ24" s="26"/>
      <c r="AS24" s="11" t="str">
        <f t="shared" si="63"/>
        <v/>
      </c>
      <c r="AT24" s="11" t="str">
        <f t="shared" si="63"/>
        <v/>
      </c>
      <c r="AU24" s="11" t="str">
        <f t="shared" si="63"/>
        <v/>
      </c>
      <c r="AV24" s="15" t="str">
        <f t="shared" si="63"/>
        <v/>
      </c>
      <c r="AW24" s="11" t="str">
        <f t="shared" si="63"/>
        <v/>
      </c>
      <c r="AX24" s="11" t="str">
        <f t="shared" si="63"/>
        <v/>
      </c>
      <c r="AY24" s="11" t="str">
        <f t="shared" si="63"/>
        <v/>
      </c>
      <c r="AZ24" s="30" t="str">
        <f t="shared" si="51"/>
        <v/>
      </c>
      <c r="BA24" s="89" t="str">
        <f t="shared" si="17"/>
        <v/>
      </c>
      <c r="BB24" s="28">
        <v>22</v>
      </c>
      <c r="BC24" s="11" t="str">
        <f t="shared" si="18"/>
        <v/>
      </c>
      <c r="BD24" s="11" t="str">
        <f>IF(AS24="","",RANK(AS24,$AS$3:$AS$42,1)+COUNTIF($AS$3:AS24,AS24)-1)</f>
        <v/>
      </c>
      <c r="BF24" s="11" t="str">
        <f>IF(BI24="","",1+MAX(BF$3:BF23))</f>
        <v/>
      </c>
      <c r="BG24" s="11" t="str">
        <f t="shared" si="19"/>
        <v/>
      </c>
      <c r="BH24" s="12" t="str">
        <f t="shared" si="52"/>
        <v/>
      </c>
      <c r="BI24" s="11" t="str">
        <f t="shared" si="9"/>
        <v/>
      </c>
      <c r="BJ24" s="12" t="str">
        <f t="shared" si="20"/>
        <v/>
      </c>
      <c r="BK24" s="11" t="str">
        <f t="shared" si="21"/>
        <v/>
      </c>
      <c r="BL24" s="11" t="str">
        <f t="shared" si="22"/>
        <v/>
      </c>
      <c r="BM24" s="11" t="str">
        <f t="shared" si="53"/>
        <v/>
      </c>
      <c r="BN24" s="12" t="str">
        <f t="shared" si="23"/>
        <v/>
      </c>
      <c r="BO24" s="28" t="str">
        <f>IF(BT24="","",1+MAX(BO$2:BO23))</f>
        <v/>
      </c>
      <c r="BP24" s="11" t="str">
        <f t="shared" si="54"/>
        <v/>
      </c>
      <c r="BQ24" s="12" t="str">
        <f t="shared" si="55"/>
        <v/>
      </c>
      <c r="BR24" s="11" t="str">
        <f t="shared" si="10"/>
        <v/>
      </c>
      <c r="BS24" s="12" t="str">
        <f t="shared" si="24"/>
        <v/>
      </c>
      <c r="BT24" s="11" t="str">
        <f t="shared" si="25"/>
        <v/>
      </c>
      <c r="BU24" s="11" t="str">
        <f t="shared" si="26"/>
        <v/>
      </c>
      <c r="BV24" s="11" t="str">
        <f t="shared" si="27"/>
        <v/>
      </c>
      <c r="BW24" s="12" t="str">
        <f t="shared" si="28"/>
        <v/>
      </c>
      <c r="BX24" s="28" t="str">
        <f>IF(CA24="","",1+MAX(BX$2:BX23))</f>
        <v/>
      </c>
      <c r="BY24" s="11" t="str">
        <f t="shared" si="56"/>
        <v/>
      </c>
      <c r="BZ24" s="12" t="str">
        <f t="shared" si="57"/>
        <v/>
      </c>
      <c r="CA24" s="11" t="str">
        <f t="shared" si="11"/>
        <v/>
      </c>
      <c r="CB24" s="12" t="str">
        <f t="shared" si="29"/>
        <v/>
      </c>
      <c r="CC24" s="11" t="str">
        <f t="shared" si="30"/>
        <v/>
      </c>
      <c r="CD24" s="11" t="str">
        <f t="shared" si="31"/>
        <v/>
      </c>
      <c r="CE24" s="11" t="str">
        <f t="shared" si="32"/>
        <v/>
      </c>
      <c r="CF24" s="106" t="str">
        <f t="shared" si="33"/>
        <v/>
      </c>
      <c r="CG24" s="28" t="str">
        <f>IF(CJ24="","",1+MAX(CG$2:CG23))</f>
        <v/>
      </c>
      <c r="CH24" s="11" t="str">
        <f t="shared" si="34"/>
        <v/>
      </c>
      <c r="CI24" s="12" t="str">
        <f t="shared" si="58"/>
        <v/>
      </c>
      <c r="CJ24" s="11" t="str">
        <f t="shared" si="12"/>
        <v/>
      </c>
      <c r="CK24" s="12" t="str">
        <f t="shared" si="35"/>
        <v/>
      </c>
      <c r="CL24" s="11" t="str">
        <f t="shared" si="36"/>
        <v/>
      </c>
      <c r="CM24" s="11" t="str">
        <f t="shared" si="37"/>
        <v/>
      </c>
      <c r="CN24" s="11" t="str">
        <f t="shared" si="38"/>
        <v/>
      </c>
      <c r="CO24" s="106" t="str">
        <f t="shared" si="39"/>
        <v/>
      </c>
      <c r="CP24" s="101" t="str">
        <f>IF(CS24="","",1+MAX(CP$2:CP23))</f>
        <v/>
      </c>
      <c r="CQ24" s="11" t="str">
        <f t="shared" si="40"/>
        <v/>
      </c>
      <c r="CR24" s="12" t="str">
        <f t="shared" si="59"/>
        <v/>
      </c>
      <c r="CS24" s="11" t="str">
        <f t="shared" si="13"/>
        <v/>
      </c>
      <c r="CT24" s="12" t="str">
        <f t="shared" si="41"/>
        <v/>
      </c>
      <c r="CU24" s="11" t="str">
        <f t="shared" si="42"/>
        <v/>
      </c>
      <c r="CV24" s="11" t="str">
        <f t="shared" si="43"/>
        <v/>
      </c>
      <c r="CW24" s="11" t="str">
        <f t="shared" si="44"/>
        <v/>
      </c>
      <c r="CX24" s="106" t="str">
        <f t="shared" si="45"/>
        <v/>
      </c>
      <c r="CY24" s="101" t="str">
        <f>IF(DB24="","",1+MAX(CY$2:CY23))</f>
        <v/>
      </c>
      <c r="CZ24" s="11" t="str">
        <f t="shared" si="60"/>
        <v/>
      </c>
      <c r="DA24" s="12" t="str">
        <f t="shared" si="61"/>
        <v/>
      </c>
      <c r="DB24" s="11" t="str">
        <f t="shared" si="14"/>
        <v/>
      </c>
      <c r="DC24" s="12" t="str">
        <f t="shared" si="46"/>
        <v/>
      </c>
      <c r="DD24" s="11" t="str">
        <f t="shared" si="47"/>
        <v/>
      </c>
      <c r="DE24" s="11" t="str">
        <f t="shared" si="48"/>
        <v/>
      </c>
      <c r="DF24" s="11" t="str">
        <f t="shared" si="49"/>
        <v/>
      </c>
      <c r="DG24" s="11" t="str">
        <f t="shared" si="50"/>
        <v/>
      </c>
    </row>
    <row r="25" spans="2:111" ht="19.95" customHeight="1" x14ac:dyDescent="0.45">
      <c r="B25" s="11"/>
      <c r="C25" s="11"/>
      <c r="D25" s="11"/>
      <c r="E25" s="15"/>
      <c r="F25" s="11"/>
      <c r="G25" s="29"/>
      <c r="I25" s="11"/>
      <c r="J25" s="11"/>
      <c r="K25" s="11"/>
      <c r="L25" s="15"/>
      <c r="M25" s="11"/>
      <c r="N25" s="29"/>
      <c r="P25" s="11"/>
      <c r="Q25" s="11"/>
      <c r="R25" s="11"/>
      <c r="S25" s="15"/>
      <c r="T25" s="11"/>
      <c r="U25" s="29"/>
      <c r="W25" s="11"/>
      <c r="X25" s="11"/>
      <c r="Y25" s="11"/>
      <c r="Z25" s="15"/>
      <c r="AA25" s="11"/>
      <c r="AB25" s="29"/>
      <c r="AD25" s="11"/>
      <c r="AE25" s="11"/>
      <c r="AF25" s="11"/>
      <c r="AG25" s="15"/>
      <c r="AH25" s="11"/>
      <c r="AI25" s="29"/>
      <c r="AK25" s="11"/>
      <c r="AL25" s="11"/>
      <c r="AM25" s="11"/>
      <c r="AN25" s="15"/>
      <c r="AO25" s="11"/>
      <c r="AP25" s="29"/>
      <c r="AQ25" s="26"/>
      <c r="AS25" s="11" t="str">
        <f t="shared" si="63"/>
        <v/>
      </c>
      <c r="AT25" s="11" t="str">
        <f t="shared" si="63"/>
        <v/>
      </c>
      <c r="AU25" s="11" t="str">
        <f t="shared" si="63"/>
        <v/>
      </c>
      <c r="AV25" s="15" t="str">
        <f t="shared" si="63"/>
        <v/>
      </c>
      <c r="AW25" s="11" t="str">
        <f t="shared" si="63"/>
        <v/>
      </c>
      <c r="AX25" s="11" t="str">
        <f t="shared" si="63"/>
        <v/>
      </c>
      <c r="AY25" s="11" t="str">
        <f t="shared" si="63"/>
        <v/>
      </c>
      <c r="AZ25" s="30" t="str">
        <f t="shared" si="51"/>
        <v/>
      </c>
      <c r="BA25" s="89" t="str">
        <f t="shared" si="17"/>
        <v/>
      </c>
      <c r="BB25" s="28">
        <v>23</v>
      </c>
      <c r="BC25" s="11" t="str">
        <f t="shared" si="18"/>
        <v/>
      </c>
      <c r="BD25" s="11" t="str">
        <f>IF(AS25="","",RANK(AS25,$AS$3:$AS$42,1)+COUNTIF($AS$3:AS25,AS25)-1)</f>
        <v/>
      </c>
      <c r="BF25" s="11" t="str">
        <f>IF(BI25="","",1+MAX(BF$3:BF24))</f>
        <v/>
      </c>
      <c r="BG25" s="11" t="str">
        <f t="shared" si="19"/>
        <v/>
      </c>
      <c r="BH25" s="12" t="str">
        <f t="shared" si="52"/>
        <v/>
      </c>
      <c r="BI25" s="11" t="str">
        <f t="shared" si="9"/>
        <v/>
      </c>
      <c r="BJ25" s="12" t="str">
        <f t="shared" si="20"/>
        <v/>
      </c>
      <c r="BK25" s="11" t="str">
        <f t="shared" si="21"/>
        <v/>
      </c>
      <c r="BL25" s="11" t="str">
        <f t="shared" si="22"/>
        <v/>
      </c>
      <c r="BM25" s="11" t="str">
        <f t="shared" si="53"/>
        <v/>
      </c>
      <c r="BN25" s="12" t="str">
        <f t="shared" si="23"/>
        <v/>
      </c>
      <c r="BO25" s="28" t="str">
        <f>IF(BT25="","",1+MAX(BO$2:BO24))</f>
        <v/>
      </c>
      <c r="BP25" s="11" t="str">
        <f t="shared" si="54"/>
        <v/>
      </c>
      <c r="BQ25" s="12" t="str">
        <f t="shared" si="55"/>
        <v/>
      </c>
      <c r="BR25" s="11" t="str">
        <f t="shared" si="10"/>
        <v/>
      </c>
      <c r="BS25" s="12" t="str">
        <f t="shared" si="24"/>
        <v/>
      </c>
      <c r="BT25" s="11" t="str">
        <f t="shared" si="25"/>
        <v/>
      </c>
      <c r="BU25" s="11" t="str">
        <f t="shared" si="26"/>
        <v/>
      </c>
      <c r="BV25" s="11" t="str">
        <f t="shared" si="27"/>
        <v/>
      </c>
      <c r="BW25" s="12" t="str">
        <f t="shared" si="28"/>
        <v/>
      </c>
      <c r="BX25" s="28" t="str">
        <f>IF(CA25="","",1+MAX(BX$2:BX24))</f>
        <v/>
      </c>
      <c r="BY25" s="11" t="str">
        <f t="shared" si="56"/>
        <v/>
      </c>
      <c r="BZ25" s="12" t="str">
        <f t="shared" si="57"/>
        <v/>
      </c>
      <c r="CA25" s="11" t="str">
        <f t="shared" si="11"/>
        <v/>
      </c>
      <c r="CB25" s="12" t="str">
        <f t="shared" si="29"/>
        <v/>
      </c>
      <c r="CC25" s="11" t="str">
        <f t="shared" si="30"/>
        <v/>
      </c>
      <c r="CD25" s="11" t="str">
        <f t="shared" si="31"/>
        <v/>
      </c>
      <c r="CE25" s="11" t="str">
        <f t="shared" si="32"/>
        <v/>
      </c>
      <c r="CF25" s="106" t="str">
        <f t="shared" si="33"/>
        <v/>
      </c>
      <c r="CG25" s="28" t="str">
        <f>IF(CJ25="","",1+MAX(CG$2:CG24))</f>
        <v/>
      </c>
      <c r="CH25" s="11" t="str">
        <f t="shared" si="34"/>
        <v/>
      </c>
      <c r="CI25" s="12" t="str">
        <f t="shared" si="58"/>
        <v/>
      </c>
      <c r="CJ25" s="11" t="str">
        <f t="shared" si="12"/>
        <v/>
      </c>
      <c r="CK25" s="12" t="str">
        <f t="shared" si="35"/>
        <v/>
      </c>
      <c r="CL25" s="11" t="str">
        <f t="shared" si="36"/>
        <v/>
      </c>
      <c r="CM25" s="11" t="str">
        <f t="shared" si="37"/>
        <v/>
      </c>
      <c r="CN25" s="11" t="str">
        <f t="shared" si="38"/>
        <v/>
      </c>
      <c r="CO25" s="106" t="str">
        <f t="shared" si="39"/>
        <v/>
      </c>
      <c r="CP25" s="101" t="str">
        <f>IF(CS25="","",1+MAX(CP$2:CP24))</f>
        <v/>
      </c>
      <c r="CQ25" s="11" t="str">
        <f t="shared" si="40"/>
        <v/>
      </c>
      <c r="CR25" s="12" t="str">
        <f t="shared" si="59"/>
        <v/>
      </c>
      <c r="CS25" s="11" t="str">
        <f t="shared" si="13"/>
        <v/>
      </c>
      <c r="CT25" s="12" t="str">
        <f t="shared" si="41"/>
        <v/>
      </c>
      <c r="CU25" s="11" t="str">
        <f t="shared" si="42"/>
        <v/>
      </c>
      <c r="CV25" s="11" t="str">
        <f t="shared" si="43"/>
        <v/>
      </c>
      <c r="CW25" s="11" t="str">
        <f t="shared" si="44"/>
        <v/>
      </c>
      <c r="CX25" s="106" t="str">
        <f t="shared" si="45"/>
        <v/>
      </c>
      <c r="CY25" s="101" t="str">
        <f>IF(DB25="","",1+MAX(CY$2:CY24))</f>
        <v/>
      </c>
      <c r="CZ25" s="11" t="str">
        <f t="shared" si="60"/>
        <v/>
      </c>
      <c r="DA25" s="12" t="str">
        <f t="shared" si="61"/>
        <v/>
      </c>
      <c r="DB25" s="11" t="str">
        <f t="shared" si="14"/>
        <v/>
      </c>
      <c r="DC25" s="12" t="str">
        <f t="shared" si="46"/>
        <v/>
      </c>
      <c r="DD25" s="11" t="str">
        <f t="shared" si="47"/>
        <v/>
      </c>
      <c r="DE25" s="11" t="str">
        <f t="shared" si="48"/>
        <v/>
      </c>
      <c r="DF25" s="11" t="str">
        <f t="shared" si="49"/>
        <v/>
      </c>
      <c r="DG25" s="11" t="str">
        <f t="shared" si="50"/>
        <v/>
      </c>
    </row>
    <row r="26" spans="2:111" ht="19.95" customHeight="1" x14ac:dyDescent="0.45">
      <c r="B26" s="11"/>
      <c r="C26" s="11"/>
      <c r="D26" s="11"/>
      <c r="E26" s="15"/>
      <c r="F26" s="11"/>
      <c r="G26" s="29"/>
      <c r="I26" s="11"/>
      <c r="J26" s="11"/>
      <c r="K26" s="11"/>
      <c r="L26" s="15"/>
      <c r="M26" s="11"/>
      <c r="N26" s="29"/>
      <c r="P26" s="11"/>
      <c r="Q26" s="11"/>
      <c r="R26" s="11"/>
      <c r="S26" s="15"/>
      <c r="T26" s="11"/>
      <c r="U26" s="29"/>
      <c r="W26" s="11"/>
      <c r="X26" s="11"/>
      <c r="Y26" s="11"/>
      <c r="Z26" s="15"/>
      <c r="AA26" s="11"/>
      <c r="AB26" s="29"/>
      <c r="AD26" s="11"/>
      <c r="AE26" s="11"/>
      <c r="AF26" s="11"/>
      <c r="AG26" s="15"/>
      <c r="AH26" s="11"/>
      <c r="AI26" s="29"/>
      <c r="AK26" s="11"/>
      <c r="AL26" s="11"/>
      <c r="AM26" s="11"/>
      <c r="AN26" s="15"/>
      <c r="AO26" s="11"/>
      <c r="AP26" s="29"/>
      <c r="AQ26" s="26"/>
      <c r="AS26" s="11" t="str">
        <f t="shared" si="63"/>
        <v/>
      </c>
      <c r="AT26" s="11" t="str">
        <f t="shared" si="63"/>
        <v/>
      </c>
      <c r="AU26" s="11" t="str">
        <f t="shared" si="63"/>
        <v/>
      </c>
      <c r="AV26" s="15" t="str">
        <f t="shared" si="63"/>
        <v/>
      </c>
      <c r="AW26" s="11" t="str">
        <f t="shared" si="63"/>
        <v/>
      </c>
      <c r="AX26" s="11" t="str">
        <f t="shared" si="63"/>
        <v/>
      </c>
      <c r="AY26" s="11" t="str">
        <f t="shared" si="63"/>
        <v/>
      </c>
      <c r="AZ26" s="30" t="str">
        <f t="shared" si="51"/>
        <v/>
      </c>
      <c r="BA26" s="89" t="str">
        <f t="shared" si="17"/>
        <v/>
      </c>
      <c r="BB26" s="28">
        <v>24</v>
      </c>
      <c r="BC26" s="11" t="str">
        <f t="shared" si="18"/>
        <v/>
      </c>
      <c r="BD26" s="11" t="str">
        <f>IF(AS26="","",RANK(AS26,$AS$3:$AS$42,1)+COUNTIF($AS$3:AS26,AS26)-1)</f>
        <v/>
      </c>
      <c r="BF26" s="11" t="str">
        <f>IF(BI26="","",1+MAX(BF$3:BF25))</f>
        <v/>
      </c>
      <c r="BG26" s="11" t="str">
        <f t="shared" si="19"/>
        <v/>
      </c>
      <c r="BH26" s="12" t="str">
        <f t="shared" si="52"/>
        <v/>
      </c>
      <c r="BI26" s="11" t="str">
        <f t="shared" si="9"/>
        <v/>
      </c>
      <c r="BJ26" s="12" t="str">
        <f t="shared" si="20"/>
        <v/>
      </c>
      <c r="BK26" s="11" t="str">
        <f t="shared" si="21"/>
        <v/>
      </c>
      <c r="BL26" s="11" t="str">
        <f t="shared" si="22"/>
        <v/>
      </c>
      <c r="BM26" s="11" t="str">
        <f t="shared" si="53"/>
        <v/>
      </c>
      <c r="BN26" s="12" t="str">
        <f t="shared" si="23"/>
        <v/>
      </c>
      <c r="BO26" s="28" t="str">
        <f>IF(BT26="","",1+MAX(BO$2:BO25))</f>
        <v/>
      </c>
      <c r="BP26" s="11" t="str">
        <f t="shared" si="54"/>
        <v/>
      </c>
      <c r="BQ26" s="12" t="str">
        <f t="shared" si="55"/>
        <v/>
      </c>
      <c r="BR26" s="11" t="str">
        <f t="shared" si="10"/>
        <v/>
      </c>
      <c r="BS26" s="12" t="str">
        <f t="shared" si="24"/>
        <v/>
      </c>
      <c r="BT26" s="11" t="str">
        <f t="shared" si="25"/>
        <v/>
      </c>
      <c r="BU26" s="11" t="str">
        <f t="shared" si="26"/>
        <v/>
      </c>
      <c r="BV26" s="11" t="str">
        <f t="shared" si="27"/>
        <v/>
      </c>
      <c r="BW26" s="12" t="str">
        <f t="shared" si="28"/>
        <v/>
      </c>
      <c r="BX26" s="28" t="str">
        <f>IF(CA26="","",1+MAX(BX$2:BX25))</f>
        <v/>
      </c>
      <c r="BY26" s="11" t="str">
        <f t="shared" si="56"/>
        <v/>
      </c>
      <c r="BZ26" s="12" t="str">
        <f t="shared" si="57"/>
        <v/>
      </c>
      <c r="CA26" s="11" t="str">
        <f t="shared" si="11"/>
        <v/>
      </c>
      <c r="CB26" s="12" t="str">
        <f t="shared" si="29"/>
        <v/>
      </c>
      <c r="CC26" s="11" t="str">
        <f t="shared" si="30"/>
        <v/>
      </c>
      <c r="CD26" s="11" t="str">
        <f t="shared" si="31"/>
        <v/>
      </c>
      <c r="CE26" s="11" t="str">
        <f t="shared" si="32"/>
        <v/>
      </c>
      <c r="CF26" s="106" t="str">
        <f t="shared" si="33"/>
        <v/>
      </c>
      <c r="CG26" s="28" t="str">
        <f>IF(CJ26="","",1+MAX(CG$2:CG25))</f>
        <v/>
      </c>
      <c r="CH26" s="11" t="str">
        <f t="shared" si="34"/>
        <v/>
      </c>
      <c r="CI26" s="12" t="str">
        <f t="shared" si="58"/>
        <v/>
      </c>
      <c r="CJ26" s="11" t="str">
        <f t="shared" si="12"/>
        <v/>
      </c>
      <c r="CK26" s="12" t="str">
        <f t="shared" si="35"/>
        <v/>
      </c>
      <c r="CL26" s="11" t="str">
        <f t="shared" si="36"/>
        <v/>
      </c>
      <c r="CM26" s="11" t="str">
        <f t="shared" si="37"/>
        <v/>
      </c>
      <c r="CN26" s="11" t="str">
        <f t="shared" si="38"/>
        <v/>
      </c>
      <c r="CO26" s="106" t="str">
        <f t="shared" si="39"/>
        <v/>
      </c>
      <c r="CP26" s="101" t="str">
        <f>IF(CS26="","",1+MAX(CP$2:CP25))</f>
        <v/>
      </c>
      <c r="CQ26" s="11" t="str">
        <f t="shared" si="40"/>
        <v/>
      </c>
      <c r="CR26" s="12" t="str">
        <f t="shared" si="59"/>
        <v/>
      </c>
      <c r="CS26" s="11" t="str">
        <f t="shared" si="13"/>
        <v/>
      </c>
      <c r="CT26" s="12" t="str">
        <f t="shared" si="41"/>
        <v/>
      </c>
      <c r="CU26" s="11" t="str">
        <f t="shared" si="42"/>
        <v/>
      </c>
      <c r="CV26" s="11" t="str">
        <f t="shared" si="43"/>
        <v/>
      </c>
      <c r="CW26" s="11" t="str">
        <f t="shared" si="44"/>
        <v/>
      </c>
      <c r="CX26" s="106" t="str">
        <f t="shared" si="45"/>
        <v/>
      </c>
      <c r="CY26" s="101" t="str">
        <f>IF(DB26="","",1+MAX(CY$2:CY25))</f>
        <v/>
      </c>
      <c r="CZ26" s="11" t="str">
        <f t="shared" si="60"/>
        <v/>
      </c>
      <c r="DA26" s="12" t="str">
        <f t="shared" si="61"/>
        <v/>
      </c>
      <c r="DB26" s="11" t="str">
        <f t="shared" si="14"/>
        <v/>
      </c>
      <c r="DC26" s="12" t="str">
        <f t="shared" si="46"/>
        <v/>
      </c>
      <c r="DD26" s="11" t="str">
        <f t="shared" si="47"/>
        <v/>
      </c>
      <c r="DE26" s="11" t="str">
        <f t="shared" si="48"/>
        <v/>
      </c>
      <c r="DF26" s="11" t="str">
        <f t="shared" si="49"/>
        <v/>
      </c>
      <c r="DG26" s="11" t="str">
        <f t="shared" si="50"/>
        <v/>
      </c>
    </row>
    <row r="27" spans="2:111" ht="19.95" customHeight="1" x14ac:dyDescent="0.45">
      <c r="B27" s="11"/>
      <c r="C27" s="11"/>
      <c r="D27" s="11"/>
      <c r="E27" s="15"/>
      <c r="F27" s="11"/>
      <c r="G27" s="29"/>
      <c r="I27" s="11"/>
      <c r="J27" s="11"/>
      <c r="K27" s="11"/>
      <c r="L27" s="15"/>
      <c r="M27" s="11"/>
      <c r="N27" s="29"/>
      <c r="P27" s="11"/>
      <c r="Q27" s="11"/>
      <c r="R27" s="11"/>
      <c r="S27" s="15"/>
      <c r="T27" s="11"/>
      <c r="U27" s="29"/>
      <c r="W27" s="11"/>
      <c r="X27" s="11"/>
      <c r="Y27" s="11"/>
      <c r="Z27" s="15"/>
      <c r="AA27" s="11"/>
      <c r="AB27" s="29"/>
      <c r="AD27" s="11"/>
      <c r="AE27" s="11"/>
      <c r="AF27" s="11"/>
      <c r="AG27" s="15"/>
      <c r="AH27" s="11"/>
      <c r="AI27" s="29"/>
      <c r="AK27" s="11"/>
      <c r="AL27" s="11"/>
      <c r="AM27" s="11"/>
      <c r="AN27" s="15"/>
      <c r="AO27" s="11"/>
      <c r="AP27" s="29"/>
      <c r="AQ27" s="26"/>
      <c r="AS27" s="11" t="str">
        <f t="shared" si="63"/>
        <v/>
      </c>
      <c r="AT27" s="11" t="str">
        <f t="shared" si="63"/>
        <v/>
      </c>
      <c r="AU27" s="11" t="str">
        <f t="shared" si="63"/>
        <v/>
      </c>
      <c r="AV27" s="15" t="str">
        <f t="shared" si="63"/>
        <v/>
      </c>
      <c r="AW27" s="11" t="str">
        <f t="shared" si="63"/>
        <v/>
      </c>
      <c r="AX27" s="11" t="str">
        <f t="shared" si="63"/>
        <v/>
      </c>
      <c r="AY27" s="11" t="str">
        <f t="shared" si="63"/>
        <v/>
      </c>
      <c r="AZ27" s="30" t="str">
        <f t="shared" si="51"/>
        <v/>
      </c>
      <c r="BA27" s="89" t="str">
        <f t="shared" si="17"/>
        <v/>
      </c>
      <c r="BB27" s="28">
        <v>25</v>
      </c>
      <c r="BC27" s="11" t="str">
        <f t="shared" si="18"/>
        <v/>
      </c>
      <c r="BD27" s="11" t="str">
        <f>IF(AS27="","",RANK(AS27,$AS$3:$AS$42,1)+COUNTIF($AS$3:AS27,AS27)-1)</f>
        <v/>
      </c>
      <c r="BF27" s="11" t="str">
        <f>IF(BI27="","",1+MAX(BF$3:BF26))</f>
        <v/>
      </c>
      <c r="BG27" s="11" t="str">
        <f t="shared" si="19"/>
        <v/>
      </c>
      <c r="BH27" s="12" t="str">
        <f t="shared" si="52"/>
        <v/>
      </c>
      <c r="BI27" s="11" t="str">
        <f t="shared" si="9"/>
        <v/>
      </c>
      <c r="BJ27" s="12" t="str">
        <f t="shared" si="20"/>
        <v/>
      </c>
      <c r="BK27" s="11" t="str">
        <f t="shared" si="21"/>
        <v/>
      </c>
      <c r="BL27" s="11" t="str">
        <f t="shared" si="22"/>
        <v/>
      </c>
      <c r="BM27" s="11" t="str">
        <f t="shared" si="53"/>
        <v/>
      </c>
      <c r="BN27" s="12" t="str">
        <f t="shared" si="23"/>
        <v/>
      </c>
      <c r="BO27" s="28" t="str">
        <f>IF(BT27="","",1+MAX(BO$2:BO26))</f>
        <v/>
      </c>
      <c r="BP27" s="11" t="str">
        <f t="shared" si="54"/>
        <v/>
      </c>
      <c r="BQ27" s="12" t="str">
        <f t="shared" si="55"/>
        <v/>
      </c>
      <c r="BR27" s="11" t="str">
        <f t="shared" si="10"/>
        <v/>
      </c>
      <c r="BS27" s="12" t="str">
        <f t="shared" si="24"/>
        <v/>
      </c>
      <c r="BT27" s="11" t="str">
        <f t="shared" si="25"/>
        <v/>
      </c>
      <c r="BU27" s="11" t="str">
        <f t="shared" si="26"/>
        <v/>
      </c>
      <c r="BV27" s="11" t="str">
        <f t="shared" si="27"/>
        <v/>
      </c>
      <c r="BW27" s="12" t="str">
        <f t="shared" si="28"/>
        <v/>
      </c>
      <c r="BX27" s="28" t="str">
        <f>IF(CA27="","",1+MAX(BX$2:BX26))</f>
        <v/>
      </c>
      <c r="BY27" s="11" t="str">
        <f t="shared" si="56"/>
        <v/>
      </c>
      <c r="BZ27" s="12" t="str">
        <f t="shared" si="57"/>
        <v/>
      </c>
      <c r="CA27" s="11" t="str">
        <f t="shared" si="11"/>
        <v/>
      </c>
      <c r="CB27" s="12" t="str">
        <f t="shared" si="29"/>
        <v/>
      </c>
      <c r="CC27" s="11" t="str">
        <f t="shared" si="30"/>
        <v/>
      </c>
      <c r="CD27" s="11" t="str">
        <f t="shared" si="31"/>
        <v/>
      </c>
      <c r="CE27" s="11" t="str">
        <f t="shared" si="32"/>
        <v/>
      </c>
      <c r="CF27" s="106" t="str">
        <f t="shared" si="33"/>
        <v/>
      </c>
      <c r="CG27" s="28" t="str">
        <f>IF(CJ27="","",1+MAX(CG$2:CG26))</f>
        <v/>
      </c>
      <c r="CH27" s="11" t="str">
        <f t="shared" si="34"/>
        <v/>
      </c>
      <c r="CI27" s="12" t="str">
        <f t="shared" si="58"/>
        <v/>
      </c>
      <c r="CJ27" s="11" t="str">
        <f t="shared" si="12"/>
        <v/>
      </c>
      <c r="CK27" s="12" t="str">
        <f t="shared" si="35"/>
        <v/>
      </c>
      <c r="CL27" s="11" t="str">
        <f t="shared" si="36"/>
        <v/>
      </c>
      <c r="CM27" s="11" t="str">
        <f t="shared" si="37"/>
        <v/>
      </c>
      <c r="CN27" s="11" t="str">
        <f t="shared" si="38"/>
        <v/>
      </c>
      <c r="CO27" s="106" t="str">
        <f t="shared" si="39"/>
        <v/>
      </c>
      <c r="CP27" s="101" t="str">
        <f>IF(CS27="","",1+MAX(CP$2:CP26))</f>
        <v/>
      </c>
      <c r="CQ27" s="11" t="str">
        <f t="shared" si="40"/>
        <v/>
      </c>
      <c r="CR27" s="12" t="str">
        <f t="shared" si="59"/>
        <v/>
      </c>
      <c r="CS27" s="11" t="str">
        <f t="shared" si="13"/>
        <v/>
      </c>
      <c r="CT27" s="12" t="str">
        <f t="shared" si="41"/>
        <v/>
      </c>
      <c r="CU27" s="11" t="str">
        <f t="shared" si="42"/>
        <v/>
      </c>
      <c r="CV27" s="11" t="str">
        <f t="shared" si="43"/>
        <v/>
      </c>
      <c r="CW27" s="11" t="str">
        <f t="shared" si="44"/>
        <v/>
      </c>
      <c r="CX27" s="106" t="str">
        <f t="shared" si="45"/>
        <v/>
      </c>
      <c r="CY27" s="101" t="str">
        <f>IF(DB27="","",1+MAX(CY$2:CY26))</f>
        <v/>
      </c>
      <c r="CZ27" s="11" t="str">
        <f t="shared" si="60"/>
        <v/>
      </c>
      <c r="DA27" s="12" t="str">
        <f t="shared" si="61"/>
        <v/>
      </c>
      <c r="DB27" s="11" t="str">
        <f t="shared" si="14"/>
        <v/>
      </c>
      <c r="DC27" s="12" t="str">
        <f t="shared" si="46"/>
        <v/>
      </c>
      <c r="DD27" s="11" t="str">
        <f t="shared" si="47"/>
        <v/>
      </c>
      <c r="DE27" s="11" t="str">
        <f t="shared" si="48"/>
        <v/>
      </c>
      <c r="DF27" s="11" t="str">
        <f t="shared" si="49"/>
        <v/>
      </c>
      <c r="DG27" s="11" t="str">
        <f t="shared" si="50"/>
        <v/>
      </c>
    </row>
    <row r="28" spans="2:111" ht="19.95" customHeight="1" x14ac:dyDescent="0.45">
      <c r="B28" s="11"/>
      <c r="C28" s="11"/>
      <c r="D28" s="11"/>
      <c r="E28" s="15"/>
      <c r="F28" s="11"/>
      <c r="G28" s="29"/>
      <c r="I28" s="11"/>
      <c r="J28" s="11"/>
      <c r="K28" s="11"/>
      <c r="L28" s="15"/>
      <c r="M28" s="11"/>
      <c r="N28" s="29"/>
      <c r="P28" s="11"/>
      <c r="Q28" s="11"/>
      <c r="R28" s="11"/>
      <c r="S28" s="15"/>
      <c r="T28" s="11"/>
      <c r="U28" s="29"/>
      <c r="W28" s="11"/>
      <c r="X28" s="11"/>
      <c r="Y28" s="11"/>
      <c r="Z28" s="15"/>
      <c r="AA28" s="11"/>
      <c r="AB28" s="29"/>
      <c r="AD28" s="11"/>
      <c r="AE28" s="11"/>
      <c r="AF28" s="11"/>
      <c r="AG28" s="15"/>
      <c r="AH28" s="11"/>
      <c r="AI28" s="29"/>
      <c r="AK28" s="11"/>
      <c r="AL28" s="11"/>
      <c r="AM28" s="11"/>
      <c r="AN28" s="15"/>
      <c r="AO28" s="11"/>
      <c r="AP28" s="29"/>
      <c r="AS28" s="11" t="str">
        <f t="shared" si="63"/>
        <v/>
      </c>
      <c r="AT28" s="11" t="str">
        <f t="shared" si="63"/>
        <v/>
      </c>
      <c r="AU28" s="11" t="str">
        <f t="shared" si="63"/>
        <v/>
      </c>
      <c r="AV28" s="15" t="str">
        <f t="shared" si="63"/>
        <v/>
      </c>
      <c r="AW28" s="11" t="str">
        <f t="shared" si="63"/>
        <v/>
      </c>
      <c r="AX28" s="11" t="str">
        <f t="shared" si="63"/>
        <v/>
      </c>
      <c r="AY28" s="11" t="str">
        <f t="shared" si="63"/>
        <v/>
      </c>
      <c r="AZ28" s="30" t="str">
        <f t="shared" si="51"/>
        <v/>
      </c>
      <c r="BA28" s="89" t="str">
        <f t="shared" si="17"/>
        <v/>
      </c>
      <c r="BB28" s="28">
        <v>26</v>
      </c>
      <c r="BC28" s="11" t="str">
        <f t="shared" si="18"/>
        <v/>
      </c>
      <c r="BD28" s="11" t="str">
        <f>IF(AS28="","",RANK(AS28,$AS$3:$AS$42,1)+COUNTIF($AS$3:AS28,AS28)-1)</f>
        <v/>
      </c>
      <c r="BF28" s="11" t="str">
        <f>IF(BI28="","",1+MAX(BF$3:BF27))</f>
        <v/>
      </c>
      <c r="BG28" s="11" t="str">
        <f t="shared" si="19"/>
        <v/>
      </c>
      <c r="BH28" s="12" t="str">
        <f t="shared" ref="BH28:BH42" si="64">IF(BM28="","",BM28)</f>
        <v/>
      </c>
      <c r="BI28" s="11" t="str">
        <f t="shared" si="9"/>
        <v/>
      </c>
      <c r="BJ28" s="12" t="str">
        <f t="shared" si="20"/>
        <v/>
      </c>
      <c r="BK28" s="11" t="str">
        <f t="shared" si="21"/>
        <v/>
      </c>
      <c r="BL28" s="11" t="str">
        <f t="shared" si="22"/>
        <v/>
      </c>
      <c r="BM28" s="11" t="str">
        <f t="shared" si="53"/>
        <v/>
      </c>
      <c r="BN28" s="12" t="str">
        <f t="shared" si="23"/>
        <v/>
      </c>
      <c r="BO28" s="28" t="str">
        <f>IF(BT28="","",1+MAX(BO$2:BO27))</f>
        <v/>
      </c>
      <c r="BP28" s="11" t="str">
        <f t="shared" ref="BP28:BP42" si="65">IF(BR28="","",BR$2)</f>
        <v/>
      </c>
      <c r="BQ28" s="12" t="str">
        <f t="shared" ref="BQ28:BQ42" si="66">IF(BV28="","",BV28)</f>
        <v/>
      </c>
      <c r="BR28" s="11" t="str">
        <f t="shared" si="10"/>
        <v/>
      </c>
      <c r="BS28" s="12" t="str">
        <f t="shared" si="24"/>
        <v/>
      </c>
      <c r="BT28" s="11" t="str">
        <f t="shared" si="25"/>
        <v/>
      </c>
      <c r="BU28" s="11" t="str">
        <f t="shared" si="26"/>
        <v/>
      </c>
      <c r="BV28" s="11" t="str">
        <f t="shared" si="27"/>
        <v/>
      </c>
      <c r="BW28" s="12" t="str">
        <f t="shared" si="28"/>
        <v/>
      </c>
      <c r="BX28" s="28" t="str">
        <f>IF(CA28="","",1+MAX(BX$2:BX27))</f>
        <v/>
      </c>
      <c r="BY28" s="11" t="str">
        <f t="shared" ref="BY28:BY42" si="67">IF(CA28="","",CA$2)</f>
        <v/>
      </c>
      <c r="BZ28" s="12" t="str">
        <f t="shared" ref="BZ28:BZ42" si="68">IF(CE28="","",CE28)</f>
        <v/>
      </c>
      <c r="CA28" s="11" t="str">
        <f t="shared" si="11"/>
        <v/>
      </c>
      <c r="CB28" s="12" t="str">
        <f t="shared" si="29"/>
        <v/>
      </c>
      <c r="CC28" s="11" t="str">
        <f t="shared" si="30"/>
        <v/>
      </c>
      <c r="CD28" s="11" t="str">
        <f t="shared" si="31"/>
        <v/>
      </c>
      <c r="CE28" s="11" t="str">
        <f t="shared" si="32"/>
        <v/>
      </c>
      <c r="CF28" s="106" t="str">
        <f t="shared" si="33"/>
        <v/>
      </c>
      <c r="CG28" s="28" t="str">
        <f>IF(CJ28="","",1+MAX(CG$2:CG27))</f>
        <v/>
      </c>
      <c r="CH28" s="11" t="str">
        <f t="shared" si="34"/>
        <v/>
      </c>
      <c r="CI28" s="12" t="str">
        <f t="shared" ref="CI28:CI42" si="69">IF(CN28="","",CN28)</f>
        <v/>
      </c>
      <c r="CJ28" s="11" t="str">
        <f t="shared" si="12"/>
        <v/>
      </c>
      <c r="CK28" s="12" t="str">
        <f t="shared" si="35"/>
        <v/>
      </c>
      <c r="CL28" s="11" t="str">
        <f t="shared" si="36"/>
        <v/>
      </c>
      <c r="CM28" s="11" t="str">
        <f t="shared" si="37"/>
        <v/>
      </c>
      <c r="CN28" s="11" t="str">
        <f t="shared" si="38"/>
        <v/>
      </c>
      <c r="CO28" s="106" t="str">
        <f t="shared" si="39"/>
        <v/>
      </c>
      <c r="CP28" s="101" t="str">
        <f>IF(CS28="","",1+MAX(CP$2:CP27))</f>
        <v/>
      </c>
      <c r="CQ28" s="11" t="str">
        <f t="shared" si="40"/>
        <v/>
      </c>
      <c r="CR28" s="12" t="str">
        <f t="shared" ref="CR28:CR42" si="70">IF(CW28="","",CW28)</f>
        <v/>
      </c>
      <c r="CS28" s="11" t="str">
        <f t="shared" si="13"/>
        <v/>
      </c>
      <c r="CT28" s="12" t="str">
        <f t="shared" si="41"/>
        <v/>
      </c>
      <c r="CU28" s="11" t="str">
        <f t="shared" si="42"/>
        <v/>
      </c>
      <c r="CV28" s="11" t="str">
        <f t="shared" si="43"/>
        <v/>
      </c>
      <c r="CW28" s="11" t="str">
        <f t="shared" si="44"/>
        <v/>
      </c>
      <c r="CX28" s="106" t="str">
        <f t="shared" si="45"/>
        <v/>
      </c>
      <c r="CY28" s="101" t="str">
        <f>IF(DB28="","",1+MAX(CY$2:CY27))</f>
        <v/>
      </c>
      <c r="CZ28" s="11" t="str">
        <f t="shared" ref="CZ28:CZ42" si="71">IF(DB28="","",DB$2)</f>
        <v/>
      </c>
      <c r="DA28" s="12" t="str">
        <f t="shared" ref="DA28:DA42" si="72">IF(DF28="","",DF28)</f>
        <v/>
      </c>
      <c r="DB28" s="11" t="str">
        <f t="shared" si="14"/>
        <v/>
      </c>
      <c r="DC28" s="12" t="str">
        <f t="shared" ref="DC28:DC42" si="73">IF(AL28="","",AL28)</f>
        <v/>
      </c>
      <c r="DD28" s="11" t="str">
        <f t="shared" ref="DD28:DD42" si="74">IF(AM28="","",AM28)</f>
        <v/>
      </c>
      <c r="DE28" s="11" t="str">
        <f t="shared" ref="DE28:DE42" si="75">IF(AN28="","",AN28)</f>
        <v/>
      </c>
      <c r="DF28" s="11" t="str">
        <f t="shared" ref="DF28:DF42" si="76">IF(AO28="","",AO28)</f>
        <v/>
      </c>
      <c r="DG28" s="11" t="str">
        <f t="shared" ref="DG28:DG42" si="77">IF(AP28="","",AP28)</f>
        <v/>
      </c>
    </row>
    <row r="29" spans="2:111" ht="19.95" customHeight="1" x14ac:dyDescent="0.45">
      <c r="B29" s="11"/>
      <c r="C29" s="11"/>
      <c r="D29" s="11"/>
      <c r="E29" s="15"/>
      <c r="F29" s="11"/>
      <c r="G29" s="29"/>
      <c r="I29" s="11"/>
      <c r="J29" s="11"/>
      <c r="K29" s="11"/>
      <c r="L29" s="15"/>
      <c r="M29" s="11"/>
      <c r="N29" s="29"/>
      <c r="P29" s="11"/>
      <c r="Q29" s="11"/>
      <c r="R29" s="11"/>
      <c r="S29" s="15"/>
      <c r="T29" s="11"/>
      <c r="U29" s="29"/>
      <c r="W29" s="11"/>
      <c r="X29" s="11"/>
      <c r="Y29" s="11"/>
      <c r="Z29" s="15"/>
      <c r="AA29" s="11"/>
      <c r="AB29" s="29"/>
      <c r="AD29" s="11"/>
      <c r="AE29" s="11"/>
      <c r="AF29" s="11"/>
      <c r="AG29" s="15"/>
      <c r="AH29" s="11"/>
      <c r="AI29" s="29"/>
      <c r="AK29" s="11"/>
      <c r="AL29" s="11"/>
      <c r="AM29" s="11"/>
      <c r="AN29" s="15"/>
      <c r="AO29" s="11"/>
      <c r="AP29" s="29"/>
      <c r="AS29" s="11" t="str">
        <f t="shared" si="63"/>
        <v/>
      </c>
      <c r="AT29" s="11" t="str">
        <f t="shared" si="63"/>
        <v/>
      </c>
      <c r="AU29" s="11" t="str">
        <f t="shared" si="63"/>
        <v/>
      </c>
      <c r="AV29" s="15" t="str">
        <f t="shared" si="63"/>
        <v/>
      </c>
      <c r="AW29" s="11" t="str">
        <f t="shared" si="63"/>
        <v/>
      </c>
      <c r="AX29" s="11" t="str">
        <f t="shared" si="63"/>
        <v/>
      </c>
      <c r="AY29" s="11" t="str">
        <f t="shared" si="63"/>
        <v/>
      </c>
      <c r="AZ29" s="30" t="str">
        <f t="shared" si="51"/>
        <v/>
      </c>
      <c r="BA29" s="89" t="str">
        <f t="shared" si="17"/>
        <v/>
      </c>
      <c r="BB29" s="28">
        <v>27</v>
      </c>
      <c r="BC29" s="11" t="str">
        <f t="shared" si="18"/>
        <v/>
      </c>
      <c r="BD29" s="11" t="str">
        <f>IF(AS29="","",RANK(AS29,$AS$3:$AS$42,1)+COUNTIF($AS$3:AS29,AS29)-1)</f>
        <v/>
      </c>
      <c r="BF29" s="11" t="str">
        <f>IF(BI29="","",1+MAX(BF$3:BF28))</f>
        <v/>
      </c>
      <c r="BG29" s="11" t="str">
        <f t="shared" si="19"/>
        <v/>
      </c>
      <c r="BH29" s="12" t="str">
        <f t="shared" si="64"/>
        <v/>
      </c>
      <c r="BI29" s="11" t="str">
        <f t="shared" si="9"/>
        <v/>
      </c>
      <c r="BJ29" s="12" t="str">
        <f t="shared" si="20"/>
        <v/>
      </c>
      <c r="BK29" s="11" t="str">
        <f t="shared" si="21"/>
        <v/>
      </c>
      <c r="BL29" s="11" t="str">
        <f t="shared" si="22"/>
        <v/>
      </c>
      <c r="BM29" s="11" t="str">
        <f t="shared" si="53"/>
        <v/>
      </c>
      <c r="BN29" s="12" t="str">
        <f t="shared" si="23"/>
        <v/>
      </c>
      <c r="BO29" s="28" t="str">
        <f>IF(BT29="","",1+MAX(BO$2:BO28))</f>
        <v/>
      </c>
      <c r="BP29" s="11" t="str">
        <f t="shared" si="65"/>
        <v/>
      </c>
      <c r="BQ29" s="12" t="str">
        <f t="shared" si="66"/>
        <v/>
      </c>
      <c r="BR29" s="11" t="str">
        <f t="shared" si="10"/>
        <v/>
      </c>
      <c r="BS29" s="12" t="str">
        <f t="shared" si="24"/>
        <v/>
      </c>
      <c r="BT29" s="11" t="str">
        <f t="shared" si="25"/>
        <v/>
      </c>
      <c r="BU29" s="11" t="str">
        <f t="shared" si="26"/>
        <v/>
      </c>
      <c r="BV29" s="11" t="str">
        <f t="shared" si="27"/>
        <v/>
      </c>
      <c r="BW29" s="12" t="str">
        <f t="shared" si="28"/>
        <v/>
      </c>
      <c r="BX29" s="28" t="str">
        <f>IF(CA29="","",1+MAX(BX$2:BX28))</f>
        <v/>
      </c>
      <c r="BY29" s="11" t="str">
        <f t="shared" si="67"/>
        <v/>
      </c>
      <c r="BZ29" s="12" t="str">
        <f t="shared" si="68"/>
        <v/>
      </c>
      <c r="CA29" s="11" t="str">
        <f t="shared" si="11"/>
        <v/>
      </c>
      <c r="CB29" s="12" t="str">
        <f t="shared" si="29"/>
        <v/>
      </c>
      <c r="CC29" s="11" t="str">
        <f t="shared" si="30"/>
        <v/>
      </c>
      <c r="CD29" s="11" t="str">
        <f t="shared" si="31"/>
        <v/>
      </c>
      <c r="CE29" s="11" t="str">
        <f t="shared" si="32"/>
        <v/>
      </c>
      <c r="CF29" s="106" t="str">
        <f t="shared" si="33"/>
        <v/>
      </c>
      <c r="CG29" s="28" t="str">
        <f>IF(CJ29="","",1+MAX(CG$2:CG28))</f>
        <v/>
      </c>
      <c r="CH29" s="11" t="str">
        <f t="shared" si="34"/>
        <v/>
      </c>
      <c r="CI29" s="12" t="str">
        <f t="shared" si="69"/>
        <v/>
      </c>
      <c r="CJ29" s="11" t="str">
        <f t="shared" si="12"/>
        <v/>
      </c>
      <c r="CK29" s="12" t="str">
        <f t="shared" si="35"/>
        <v/>
      </c>
      <c r="CL29" s="11" t="str">
        <f t="shared" si="36"/>
        <v/>
      </c>
      <c r="CM29" s="11" t="str">
        <f t="shared" si="37"/>
        <v/>
      </c>
      <c r="CN29" s="11" t="str">
        <f t="shared" si="38"/>
        <v/>
      </c>
      <c r="CO29" s="106" t="str">
        <f t="shared" si="39"/>
        <v/>
      </c>
      <c r="CP29" s="101" t="str">
        <f>IF(CS29="","",1+MAX(CP$2:CP28))</f>
        <v/>
      </c>
      <c r="CQ29" s="11" t="str">
        <f t="shared" si="40"/>
        <v/>
      </c>
      <c r="CR29" s="12" t="str">
        <f t="shared" si="70"/>
        <v/>
      </c>
      <c r="CS29" s="11" t="str">
        <f t="shared" si="13"/>
        <v/>
      </c>
      <c r="CT29" s="12" t="str">
        <f t="shared" si="41"/>
        <v/>
      </c>
      <c r="CU29" s="11" t="str">
        <f t="shared" si="42"/>
        <v/>
      </c>
      <c r="CV29" s="11" t="str">
        <f t="shared" si="43"/>
        <v/>
      </c>
      <c r="CW29" s="11" t="str">
        <f t="shared" si="44"/>
        <v/>
      </c>
      <c r="CX29" s="106" t="str">
        <f t="shared" si="45"/>
        <v/>
      </c>
      <c r="CY29" s="101" t="str">
        <f>IF(DB29="","",1+MAX(CY$2:CY28))</f>
        <v/>
      </c>
      <c r="CZ29" s="11" t="str">
        <f t="shared" si="71"/>
        <v/>
      </c>
      <c r="DA29" s="12" t="str">
        <f t="shared" si="72"/>
        <v/>
      </c>
      <c r="DB29" s="11" t="str">
        <f t="shared" si="14"/>
        <v/>
      </c>
      <c r="DC29" s="12" t="str">
        <f t="shared" si="73"/>
        <v/>
      </c>
      <c r="DD29" s="11" t="str">
        <f t="shared" si="74"/>
        <v/>
      </c>
      <c r="DE29" s="11" t="str">
        <f t="shared" si="75"/>
        <v/>
      </c>
      <c r="DF29" s="11" t="str">
        <f t="shared" si="76"/>
        <v/>
      </c>
      <c r="DG29" s="11" t="str">
        <f t="shared" si="77"/>
        <v/>
      </c>
    </row>
    <row r="30" spans="2:111" ht="19.95" customHeight="1" x14ac:dyDescent="0.45">
      <c r="B30" s="11"/>
      <c r="C30" s="11"/>
      <c r="D30" s="11"/>
      <c r="E30" s="15"/>
      <c r="F30" s="11"/>
      <c r="G30" s="29"/>
      <c r="I30" s="11"/>
      <c r="J30" s="11"/>
      <c r="K30" s="11"/>
      <c r="L30" s="15"/>
      <c r="M30" s="11"/>
      <c r="N30" s="29"/>
      <c r="P30" s="11"/>
      <c r="Q30" s="11"/>
      <c r="R30" s="11"/>
      <c r="S30" s="15"/>
      <c r="T30" s="11"/>
      <c r="U30" s="29"/>
      <c r="W30" s="11"/>
      <c r="X30" s="11"/>
      <c r="Y30" s="11"/>
      <c r="Z30" s="15"/>
      <c r="AA30" s="11"/>
      <c r="AB30" s="29"/>
      <c r="AD30" s="11"/>
      <c r="AE30" s="11"/>
      <c r="AF30" s="11"/>
      <c r="AG30" s="15"/>
      <c r="AH30" s="11"/>
      <c r="AI30" s="29"/>
      <c r="AK30" s="11"/>
      <c r="AL30" s="11"/>
      <c r="AM30" s="11"/>
      <c r="AN30" s="15"/>
      <c r="AO30" s="11"/>
      <c r="AP30" s="29"/>
      <c r="AS30" s="11" t="str">
        <f t="shared" si="63"/>
        <v/>
      </c>
      <c r="AT30" s="11" t="str">
        <f t="shared" si="63"/>
        <v/>
      </c>
      <c r="AU30" s="11" t="str">
        <f t="shared" si="63"/>
        <v/>
      </c>
      <c r="AV30" s="15" t="str">
        <f t="shared" si="63"/>
        <v/>
      </c>
      <c r="AW30" s="11" t="str">
        <f t="shared" si="63"/>
        <v/>
      </c>
      <c r="AX30" s="11" t="str">
        <f t="shared" si="63"/>
        <v/>
      </c>
      <c r="AY30" s="11" t="str">
        <f t="shared" si="63"/>
        <v/>
      </c>
      <c r="AZ30" s="30" t="str">
        <f t="shared" si="51"/>
        <v/>
      </c>
      <c r="BA30" s="89" t="str">
        <f t="shared" si="17"/>
        <v/>
      </c>
      <c r="BB30" s="28">
        <v>28</v>
      </c>
      <c r="BC30" s="11" t="str">
        <f t="shared" si="18"/>
        <v/>
      </c>
      <c r="BD30" s="11" t="str">
        <f>IF(AS30="","",RANK(AS30,$AS$3:$AS$42,1)+COUNTIF($AS$3:AS30,AS30)-1)</f>
        <v/>
      </c>
      <c r="BF30" s="11" t="str">
        <f>IF(BI30="","",1+MAX(BF$3:BF29))</f>
        <v/>
      </c>
      <c r="BG30" s="11" t="str">
        <f t="shared" si="19"/>
        <v/>
      </c>
      <c r="BH30" s="12" t="str">
        <f t="shared" si="64"/>
        <v/>
      </c>
      <c r="BI30" s="11" t="str">
        <f t="shared" si="9"/>
        <v/>
      </c>
      <c r="BJ30" s="12" t="str">
        <f t="shared" si="20"/>
        <v/>
      </c>
      <c r="BK30" s="11" t="str">
        <f t="shared" si="21"/>
        <v/>
      </c>
      <c r="BL30" s="11" t="str">
        <f t="shared" si="22"/>
        <v/>
      </c>
      <c r="BM30" s="11" t="str">
        <f t="shared" si="53"/>
        <v/>
      </c>
      <c r="BN30" s="12" t="str">
        <f t="shared" si="23"/>
        <v/>
      </c>
      <c r="BO30" s="28" t="str">
        <f>IF(BT30="","",1+MAX(BO$2:BO29))</f>
        <v/>
      </c>
      <c r="BP30" s="11" t="str">
        <f t="shared" si="65"/>
        <v/>
      </c>
      <c r="BQ30" s="12" t="str">
        <f t="shared" si="66"/>
        <v/>
      </c>
      <c r="BR30" s="11" t="str">
        <f t="shared" si="10"/>
        <v/>
      </c>
      <c r="BS30" s="12" t="str">
        <f t="shared" si="24"/>
        <v/>
      </c>
      <c r="BT30" s="11" t="str">
        <f t="shared" si="25"/>
        <v/>
      </c>
      <c r="BU30" s="11" t="str">
        <f t="shared" si="26"/>
        <v/>
      </c>
      <c r="BV30" s="11" t="str">
        <f t="shared" si="27"/>
        <v/>
      </c>
      <c r="BW30" s="12" t="str">
        <f t="shared" si="28"/>
        <v/>
      </c>
      <c r="BX30" s="28" t="str">
        <f>IF(CA30="","",1+MAX(BX$2:BX29))</f>
        <v/>
      </c>
      <c r="BY30" s="11" t="str">
        <f t="shared" si="67"/>
        <v/>
      </c>
      <c r="BZ30" s="12" t="str">
        <f t="shared" si="68"/>
        <v/>
      </c>
      <c r="CA30" s="11" t="str">
        <f t="shared" si="11"/>
        <v/>
      </c>
      <c r="CB30" s="12" t="str">
        <f t="shared" si="29"/>
        <v/>
      </c>
      <c r="CC30" s="11" t="str">
        <f t="shared" si="30"/>
        <v/>
      </c>
      <c r="CD30" s="11" t="str">
        <f t="shared" si="31"/>
        <v/>
      </c>
      <c r="CE30" s="11" t="str">
        <f t="shared" si="32"/>
        <v/>
      </c>
      <c r="CF30" s="106" t="str">
        <f t="shared" si="33"/>
        <v/>
      </c>
      <c r="CG30" s="28" t="str">
        <f>IF(CJ30="","",1+MAX(CG$2:CG29))</f>
        <v/>
      </c>
      <c r="CH30" s="11" t="str">
        <f t="shared" si="34"/>
        <v/>
      </c>
      <c r="CI30" s="12" t="str">
        <f t="shared" si="69"/>
        <v/>
      </c>
      <c r="CJ30" s="11" t="str">
        <f t="shared" si="12"/>
        <v/>
      </c>
      <c r="CK30" s="12" t="str">
        <f t="shared" si="35"/>
        <v/>
      </c>
      <c r="CL30" s="11" t="str">
        <f t="shared" si="36"/>
        <v/>
      </c>
      <c r="CM30" s="11" t="str">
        <f t="shared" si="37"/>
        <v/>
      </c>
      <c r="CN30" s="11" t="str">
        <f t="shared" si="38"/>
        <v/>
      </c>
      <c r="CO30" s="106" t="str">
        <f t="shared" si="39"/>
        <v/>
      </c>
      <c r="CP30" s="101" t="str">
        <f>IF(CS30="","",1+MAX(CP$2:CP29))</f>
        <v/>
      </c>
      <c r="CQ30" s="11" t="str">
        <f t="shared" si="40"/>
        <v/>
      </c>
      <c r="CR30" s="12" t="str">
        <f t="shared" si="70"/>
        <v/>
      </c>
      <c r="CS30" s="11" t="str">
        <f t="shared" si="13"/>
        <v/>
      </c>
      <c r="CT30" s="12" t="str">
        <f t="shared" si="41"/>
        <v/>
      </c>
      <c r="CU30" s="11" t="str">
        <f t="shared" si="42"/>
        <v/>
      </c>
      <c r="CV30" s="11" t="str">
        <f t="shared" si="43"/>
        <v/>
      </c>
      <c r="CW30" s="11" t="str">
        <f t="shared" si="44"/>
        <v/>
      </c>
      <c r="CX30" s="106" t="str">
        <f t="shared" si="45"/>
        <v/>
      </c>
      <c r="CY30" s="101" t="str">
        <f>IF(DB30="","",1+MAX(CY$2:CY29))</f>
        <v/>
      </c>
      <c r="CZ30" s="11" t="str">
        <f t="shared" si="71"/>
        <v/>
      </c>
      <c r="DA30" s="12" t="str">
        <f t="shared" si="72"/>
        <v/>
      </c>
      <c r="DB30" s="11" t="str">
        <f t="shared" si="14"/>
        <v/>
      </c>
      <c r="DC30" s="12" t="str">
        <f t="shared" si="73"/>
        <v/>
      </c>
      <c r="DD30" s="11" t="str">
        <f t="shared" si="74"/>
        <v/>
      </c>
      <c r="DE30" s="11" t="str">
        <f t="shared" si="75"/>
        <v/>
      </c>
      <c r="DF30" s="11" t="str">
        <f t="shared" si="76"/>
        <v/>
      </c>
      <c r="DG30" s="11" t="str">
        <f t="shared" si="77"/>
        <v/>
      </c>
    </row>
    <row r="31" spans="2:111" ht="19.95" customHeight="1" x14ac:dyDescent="0.45">
      <c r="B31" s="11"/>
      <c r="C31" s="11"/>
      <c r="D31" s="11"/>
      <c r="E31" s="15"/>
      <c r="F31" s="11"/>
      <c r="G31" s="29"/>
      <c r="I31" s="11"/>
      <c r="J31" s="11"/>
      <c r="K31" s="11"/>
      <c r="L31" s="15"/>
      <c r="M31" s="11"/>
      <c r="N31" s="29"/>
      <c r="P31" s="11"/>
      <c r="Q31" s="11"/>
      <c r="R31" s="11"/>
      <c r="S31" s="15"/>
      <c r="T31" s="11"/>
      <c r="U31" s="29"/>
      <c r="W31" s="11"/>
      <c r="X31" s="11"/>
      <c r="Y31" s="11"/>
      <c r="Z31" s="15"/>
      <c r="AA31" s="11"/>
      <c r="AB31" s="29"/>
      <c r="AD31" s="11"/>
      <c r="AE31" s="11"/>
      <c r="AF31" s="11"/>
      <c r="AG31" s="15"/>
      <c r="AH31" s="11"/>
      <c r="AI31" s="29"/>
      <c r="AK31" s="11"/>
      <c r="AL31" s="11"/>
      <c r="AM31" s="11"/>
      <c r="AN31" s="15"/>
      <c r="AO31" s="11"/>
      <c r="AP31" s="29"/>
      <c r="AS31" s="11" t="str">
        <f t="shared" si="63"/>
        <v/>
      </c>
      <c r="AT31" s="11" t="str">
        <f t="shared" si="63"/>
        <v/>
      </c>
      <c r="AU31" s="11" t="str">
        <f t="shared" si="63"/>
        <v/>
      </c>
      <c r="AV31" s="15" t="str">
        <f t="shared" si="63"/>
        <v/>
      </c>
      <c r="AW31" s="11" t="str">
        <f t="shared" si="63"/>
        <v/>
      </c>
      <c r="AX31" s="11" t="str">
        <f t="shared" si="63"/>
        <v/>
      </c>
      <c r="AY31" s="11" t="str">
        <f t="shared" si="63"/>
        <v/>
      </c>
      <c r="AZ31" s="30" t="str">
        <f t="shared" si="51"/>
        <v/>
      </c>
      <c r="BA31" s="89" t="str">
        <f t="shared" si="17"/>
        <v/>
      </c>
      <c r="BB31" s="28">
        <v>29</v>
      </c>
      <c r="BC31" s="11" t="str">
        <f t="shared" si="18"/>
        <v/>
      </c>
      <c r="BD31" s="11" t="str">
        <f>IF(AS31="","",RANK(AS31,$AS$3:$AS$42,1)+COUNTIF($AS$3:AS31,AS31)-1)</f>
        <v/>
      </c>
      <c r="BF31" s="11" t="str">
        <f>IF(BI31="","",1+MAX(BF$3:BF30))</f>
        <v/>
      </c>
      <c r="BG31" s="11" t="str">
        <f t="shared" si="19"/>
        <v/>
      </c>
      <c r="BH31" s="12" t="str">
        <f t="shared" si="64"/>
        <v/>
      </c>
      <c r="BI31" s="11" t="str">
        <f t="shared" si="9"/>
        <v/>
      </c>
      <c r="BJ31" s="12" t="str">
        <f t="shared" si="20"/>
        <v/>
      </c>
      <c r="BK31" s="11" t="str">
        <f t="shared" si="21"/>
        <v/>
      </c>
      <c r="BL31" s="11" t="str">
        <f t="shared" si="22"/>
        <v/>
      </c>
      <c r="BM31" s="11" t="str">
        <f t="shared" si="53"/>
        <v/>
      </c>
      <c r="BN31" s="12" t="str">
        <f t="shared" si="23"/>
        <v/>
      </c>
      <c r="BO31" s="28" t="str">
        <f>IF(BT31="","",1+MAX(BO$2:BO30))</f>
        <v/>
      </c>
      <c r="BP31" s="11" t="str">
        <f t="shared" si="65"/>
        <v/>
      </c>
      <c r="BQ31" s="12" t="str">
        <f t="shared" si="66"/>
        <v/>
      </c>
      <c r="BR31" s="11" t="str">
        <f t="shared" si="10"/>
        <v/>
      </c>
      <c r="BS31" s="12" t="str">
        <f t="shared" si="24"/>
        <v/>
      </c>
      <c r="BT31" s="11" t="str">
        <f t="shared" si="25"/>
        <v/>
      </c>
      <c r="BU31" s="11" t="str">
        <f t="shared" si="26"/>
        <v/>
      </c>
      <c r="BV31" s="11" t="str">
        <f t="shared" si="27"/>
        <v/>
      </c>
      <c r="BW31" s="12" t="str">
        <f t="shared" si="28"/>
        <v/>
      </c>
      <c r="BX31" s="28" t="str">
        <f>IF(CA31="","",1+MAX(BX$2:BX30))</f>
        <v/>
      </c>
      <c r="BY31" s="11" t="str">
        <f t="shared" si="67"/>
        <v/>
      </c>
      <c r="BZ31" s="12" t="str">
        <f t="shared" si="68"/>
        <v/>
      </c>
      <c r="CA31" s="11" t="str">
        <f t="shared" si="11"/>
        <v/>
      </c>
      <c r="CB31" s="12" t="str">
        <f t="shared" si="29"/>
        <v/>
      </c>
      <c r="CC31" s="11" t="str">
        <f t="shared" si="30"/>
        <v/>
      </c>
      <c r="CD31" s="11" t="str">
        <f t="shared" si="31"/>
        <v/>
      </c>
      <c r="CE31" s="11" t="str">
        <f t="shared" si="32"/>
        <v/>
      </c>
      <c r="CF31" s="106" t="str">
        <f t="shared" si="33"/>
        <v/>
      </c>
      <c r="CG31" s="28" t="str">
        <f>IF(CJ31="","",1+MAX(CG$2:CG30))</f>
        <v/>
      </c>
      <c r="CH31" s="11" t="str">
        <f t="shared" si="34"/>
        <v/>
      </c>
      <c r="CI31" s="12" t="str">
        <f t="shared" si="69"/>
        <v/>
      </c>
      <c r="CJ31" s="11" t="str">
        <f t="shared" si="12"/>
        <v/>
      </c>
      <c r="CK31" s="12" t="str">
        <f t="shared" si="35"/>
        <v/>
      </c>
      <c r="CL31" s="11" t="str">
        <f t="shared" si="36"/>
        <v/>
      </c>
      <c r="CM31" s="11" t="str">
        <f t="shared" si="37"/>
        <v/>
      </c>
      <c r="CN31" s="11" t="str">
        <f t="shared" si="38"/>
        <v/>
      </c>
      <c r="CO31" s="106" t="str">
        <f t="shared" si="39"/>
        <v/>
      </c>
      <c r="CP31" s="101" t="str">
        <f>IF(CS31="","",1+MAX(CP$2:CP30))</f>
        <v/>
      </c>
      <c r="CQ31" s="11" t="str">
        <f t="shared" si="40"/>
        <v/>
      </c>
      <c r="CR31" s="12" t="str">
        <f t="shared" si="70"/>
        <v/>
      </c>
      <c r="CS31" s="11" t="str">
        <f t="shared" si="13"/>
        <v/>
      </c>
      <c r="CT31" s="12" t="str">
        <f t="shared" si="41"/>
        <v/>
      </c>
      <c r="CU31" s="11" t="str">
        <f t="shared" si="42"/>
        <v/>
      </c>
      <c r="CV31" s="11" t="str">
        <f t="shared" si="43"/>
        <v/>
      </c>
      <c r="CW31" s="11" t="str">
        <f t="shared" si="44"/>
        <v/>
      </c>
      <c r="CX31" s="106" t="str">
        <f t="shared" si="45"/>
        <v/>
      </c>
      <c r="CY31" s="101" t="str">
        <f>IF(DB31="","",1+MAX(CY$2:CY30))</f>
        <v/>
      </c>
      <c r="CZ31" s="11" t="str">
        <f t="shared" si="71"/>
        <v/>
      </c>
      <c r="DA31" s="12" t="str">
        <f t="shared" si="72"/>
        <v/>
      </c>
      <c r="DB31" s="11" t="str">
        <f t="shared" si="14"/>
        <v/>
      </c>
      <c r="DC31" s="12" t="str">
        <f t="shared" si="73"/>
        <v/>
      </c>
      <c r="DD31" s="11" t="str">
        <f t="shared" si="74"/>
        <v/>
      </c>
      <c r="DE31" s="11" t="str">
        <f t="shared" si="75"/>
        <v/>
      </c>
      <c r="DF31" s="11" t="str">
        <f t="shared" si="76"/>
        <v/>
      </c>
      <c r="DG31" s="11" t="str">
        <f t="shared" si="77"/>
        <v/>
      </c>
    </row>
    <row r="32" spans="2:111" ht="19.95" customHeight="1" x14ac:dyDescent="0.45">
      <c r="B32" s="11"/>
      <c r="C32" s="11"/>
      <c r="D32" s="11"/>
      <c r="E32" s="15"/>
      <c r="F32" s="11"/>
      <c r="G32" s="29"/>
      <c r="I32" s="11"/>
      <c r="J32" s="11"/>
      <c r="K32" s="11"/>
      <c r="L32" s="15"/>
      <c r="M32" s="11"/>
      <c r="N32" s="29"/>
      <c r="P32" s="11"/>
      <c r="Q32" s="11"/>
      <c r="R32" s="11"/>
      <c r="S32" s="15"/>
      <c r="T32" s="11"/>
      <c r="U32" s="29"/>
      <c r="W32" s="11"/>
      <c r="X32" s="11"/>
      <c r="Y32" s="11"/>
      <c r="Z32" s="15"/>
      <c r="AA32" s="11"/>
      <c r="AB32" s="29"/>
      <c r="AD32" s="11"/>
      <c r="AE32" s="11"/>
      <c r="AF32" s="11"/>
      <c r="AG32" s="15"/>
      <c r="AH32" s="11"/>
      <c r="AI32" s="29"/>
      <c r="AK32" s="11"/>
      <c r="AL32" s="11"/>
      <c r="AM32" s="11"/>
      <c r="AN32" s="15"/>
      <c r="AO32" s="11"/>
      <c r="AP32" s="29"/>
      <c r="AS32" s="11" t="str">
        <f t="shared" si="63"/>
        <v/>
      </c>
      <c r="AT32" s="11" t="str">
        <f t="shared" si="63"/>
        <v/>
      </c>
      <c r="AU32" s="11" t="str">
        <f t="shared" si="63"/>
        <v/>
      </c>
      <c r="AV32" s="15" t="str">
        <f t="shared" si="63"/>
        <v/>
      </c>
      <c r="AW32" s="11" t="str">
        <f t="shared" si="63"/>
        <v/>
      </c>
      <c r="AX32" s="11" t="str">
        <f t="shared" si="63"/>
        <v/>
      </c>
      <c r="AY32" s="11" t="str">
        <f t="shared" si="63"/>
        <v/>
      </c>
      <c r="AZ32" s="30" t="str">
        <f t="shared" si="51"/>
        <v/>
      </c>
      <c r="BA32" s="89" t="str">
        <f t="shared" si="17"/>
        <v/>
      </c>
      <c r="BB32" s="28">
        <v>30</v>
      </c>
      <c r="BC32" s="11" t="str">
        <f t="shared" si="18"/>
        <v/>
      </c>
      <c r="BD32" s="11" t="str">
        <f>IF(AS32="","",RANK(AS32,$AS$3:$AS$42,1)+COUNTIF($AS$3:AS32,AS32)-1)</f>
        <v/>
      </c>
      <c r="BF32" s="11" t="str">
        <f>IF(BI32="","",1+MAX(BF$3:BF31))</f>
        <v/>
      </c>
      <c r="BG32" s="11" t="str">
        <f t="shared" si="19"/>
        <v/>
      </c>
      <c r="BH32" s="12" t="str">
        <f t="shared" si="64"/>
        <v/>
      </c>
      <c r="BI32" s="11" t="str">
        <f t="shared" si="9"/>
        <v/>
      </c>
      <c r="BJ32" s="12" t="str">
        <f t="shared" si="20"/>
        <v/>
      </c>
      <c r="BK32" s="11" t="str">
        <f t="shared" si="21"/>
        <v/>
      </c>
      <c r="BL32" s="11" t="str">
        <f t="shared" si="22"/>
        <v/>
      </c>
      <c r="BM32" s="11" t="str">
        <f t="shared" si="53"/>
        <v/>
      </c>
      <c r="BN32" s="12" t="str">
        <f t="shared" si="23"/>
        <v/>
      </c>
      <c r="BO32" s="28" t="str">
        <f>IF(BT32="","",1+MAX(BO$2:BO31))</f>
        <v/>
      </c>
      <c r="BP32" s="11" t="str">
        <f t="shared" si="65"/>
        <v/>
      </c>
      <c r="BQ32" s="12" t="str">
        <f t="shared" si="66"/>
        <v/>
      </c>
      <c r="BR32" s="11" t="str">
        <f t="shared" si="10"/>
        <v/>
      </c>
      <c r="BS32" s="12" t="str">
        <f t="shared" si="24"/>
        <v/>
      </c>
      <c r="BT32" s="11" t="str">
        <f t="shared" si="25"/>
        <v/>
      </c>
      <c r="BU32" s="11" t="str">
        <f t="shared" si="26"/>
        <v/>
      </c>
      <c r="BV32" s="11" t="str">
        <f t="shared" si="27"/>
        <v/>
      </c>
      <c r="BW32" s="12" t="str">
        <f t="shared" si="28"/>
        <v/>
      </c>
      <c r="BX32" s="28" t="str">
        <f>IF(CA32="","",1+MAX(BX$2:BX31))</f>
        <v/>
      </c>
      <c r="BY32" s="11" t="str">
        <f t="shared" si="67"/>
        <v/>
      </c>
      <c r="BZ32" s="12" t="str">
        <f t="shared" si="68"/>
        <v/>
      </c>
      <c r="CA32" s="11" t="str">
        <f t="shared" si="11"/>
        <v/>
      </c>
      <c r="CB32" s="12" t="str">
        <f t="shared" si="29"/>
        <v/>
      </c>
      <c r="CC32" s="11" t="str">
        <f t="shared" si="30"/>
        <v/>
      </c>
      <c r="CD32" s="11" t="str">
        <f t="shared" si="31"/>
        <v/>
      </c>
      <c r="CE32" s="11" t="str">
        <f t="shared" si="32"/>
        <v/>
      </c>
      <c r="CF32" s="106" t="str">
        <f t="shared" si="33"/>
        <v/>
      </c>
      <c r="CG32" s="28" t="str">
        <f>IF(CJ32="","",1+MAX(CG$2:CG31))</f>
        <v/>
      </c>
      <c r="CH32" s="11" t="str">
        <f t="shared" si="34"/>
        <v/>
      </c>
      <c r="CI32" s="12" t="str">
        <f t="shared" si="69"/>
        <v/>
      </c>
      <c r="CJ32" s="11" t="str">
        <f t="shared" si="12"/>
        <v/>
      </c>
      <c r="CK32" s="12" t="str">
        <f t="shared" si="35"/>
        <v/>
      </c>
      <c r="CL32" s="11" t="str">
        <f t="shared" si="36"/>
        <v/>
      </c>
      <c r="CM32" s="11" t="str">
        <f t="shared" si="37"/>
        <v/>
      </c>
      <c r="CN32" s="11" t="str">
        <f t="shared" si="38"/>
        <v/>
      </c>
      <c r="CO32" s="106" t="str">
        <f t="shared" si="39"/>
        <v/>
      </c>
      <c r="CP32" s="101" t="str">
        <f>IF(CS32="","",1+MAX(CP$2:CP31))</f>
        <v/>
      </c>
      <c r="CQ32" s="11" t="str">
        <f t="shared" si="40"/>
        <v/>
      </c>
      <c r="CR32" s="12" t="str">
        <f t="shared" si="70"/>
        <v/>
      </c>
      <c r="CS32" s="11" t="str">
        <f t="shared" si="13"/>
        <v/>
      </c>
      <c r="CT32" s="12" t="str">
        <f t="shared" si="41"/>
        <v/>
      </c>
      <c r="CU32" s="11" t="str">
        <f t="shared" si="42"/>
        <v/>
      </c>
      <c r="CV32" s="11" t="str">
        <f t="shared" si="43"/>
        <v/>
      </c>
      <c r="CW32" s="11" t="str">
        <f t="shared" si="44"/>
        <v/>
      </c>
      <c r="CX32" s="106" t="str">
        <f t="shared" si="45"/>
        <v/>
      </c>
      <c r="CY32" s="101" t="str">
        <f>IF(DB32="","",1+MAX(CY$2:CY31))</f>
        <v/>
      </c>
      <c r="CZ32" s="11" t="str">
        <f t="shared" si="71"/>
        <v/>
      </c>
      <c r="DA32" s="12" t="str">
        <f t="shared" si="72"/>
        <v/>
      </c>
      <c r="DB32" s="11" t="str">
        <f t="shared" si="14"/>
        <v/>
      </c>
      <c r="DC32" s="12" t="str">
        <f t="shared" si="73"/>
        <v/>
      </c>
      <c r="DD32" s="11" t="str">
        <f t="shared" si="74"/>
        <v/>
      </c>
      <c r="DE32" s="11" t="str">
        <f t="shared" si="75"/>
        <v/>
      </c>
      <c r="DF32" s="11" t="str">
        <f t="shared" si="76"/>
        <v/>
      </c>
      <c r="DG32" s="11" t="str">
        <f t="shared" si="77"/>
        <v/>
      </c>
    </row>
    <row r="33" spans="1:111" ht="19.95" customHeight="1" x14ac:dyDescent="0.45">
      <c r="B33" s="11"/>
      <c r="C33" s="11"/>
      <c r="D33" s="11"/>
      <c r="E33" s="15"/>
      <c r="F33" s="11"/>
      <c r="G33" s="29"/>
      <c r="I33" s="11"/>
      <c r="J33" s="11"/>
      <c r="K33" s="11"/>
      <c r="L33" s="15"/>
      <c r="M33" s="11"/>
      <c r="N33" s="29"/>
      <c r="P33" s="11"/>
      <c r="Q33" s="11"/>
      <c r="R33" s="11"/>
      <c r="S33" s="15"/>
      <c r="T33" s="11"/>
      <c r="U33" s="29"/>
      <c r="W33" s="11"/>
      <c r="X33" s="11"/>
      <c r="Y33" s="11"/>
      <c r="Z33" s="15"/>
      <c r="AA33" s="11"/>
      <c r="AB33" s="29"/>
      <c r="AD33" s="11"/>
      <c r="AE33" s="11"/>
      <c r="AF33" s="11"/>
      <c r="AG33" s="15"/>
      <c r="AH33" s="11"/>
      <c r="AI33" s="29"/>
      <c r="AK33" s="11"/>
      <c r="AL33" s="11"/>
      <c r="AM33" s="11"/>
      <c r="AN33" s="15"/>
      <c r="AO33" s="11"/>
      <c r="AP33" s="29"/>
      <c r="AS33" s="11" t="str">
        <f t="shared" ref="AS33:AY42" si="78">IFERROR(INDEX($BF$3:$DG$42,IF($BC33=1,MATCH($BB33,$BF$3:$BF$42,0),IF($BC33=2,MATCH($BB33,$BO$3:$BO$42,0),IF($BC33=3,MATCH($BB33,$BX$3:$BX$42,0),IF($BC33=4,MATCH($BB33,$CG$3:$CG$42,0),IF($BC33=5,MATCH($BB33,$CP$3:$CP$42,0),IF($BC33=6,MATCH($BB33,$CY$3:$CY$42,0),"")))))),MATCH(AS$2&amp;$BC33,$BF$1:$DG$1,0)),"")</f>
        <v/>
      </c>
      <c r="AT33" s="11" t="str">
        <f t="shared" si="78"/>
        <v/>
      </c>
      <c r="AU33" s="11" t="str">
        <f t="shared" si="78"/>
        <v/>
      </c>
      <c r="AV33" s="15" t="str">
        <f t="shared" si="78"/>
        <v/>
      </c>
      <c r="AW33" s="11" t="str">
        <f t="shared" si="78"/>
        <v/>
      </c>
      <c r="AX33" s="11" t="str">
        <f t="shared" si="78"/>
        <v/>
      </c>
      <c r="AY33" s="11" t="str">
        <f t="shared" si="78"/>
        <v/>
      </c>
      <c r="AZ33" s="30" t="str">
        <f t="shared" si="51"/>
        <v/>
      </c>
      <c r="BA33" s="89" t="str">
        <f t="shared" si="17"/>
        <v/>
      </c>
      <c r="BB33" s="28">
        <v>31</v>
      </c>
      <c r="BC33" s="11" t="str">
        <f t="shared" si="18"/>
        <v/>
      </c>
      <c r="BD33" s="11" t="str">
        <f>IF(AS33="","",RANK(AS33,$AS$3:$AS$42,1)+COUNTIF($AS$3:AS33,AS33)-1)</f>
        <v/>
      </c>
      <c r="BF33" s="11" t="str">
        <f>IF(BI33="","",1+MAX(BF$3:BF32))</f>
        <v/>
      </c>
      <c r="BG33" s="11" t="str">
        <f t="shared" si="19"/>
        <v/>
      </c>
      <c r="BH33" s="12" t="str">
        <f t="shared" si="64"/>
        <v/>
      </c>
      <c r="BI33" s="11" t="str">
        <f t="shared" si="9"/>
        <v/>
      </c>
      <c r="BJ33" s="12" t="str">
        <f t="shared" si="20"/>
        <v/>
      </c>
      <c r="BK33" s="11" t="str">
        <f t="shared" si="21"/>
        <v/>
      </c>
      <c r="BL33" s="11" t="str">
        <f t="shared" si="22"/>
        <v/>
      </c>
      <c r="BM33" s="11" t="str">
        <f t="shared" si="53"/>
        <v/>
      </c>
      <c r="BN33" s="12" t="str">
        <f t="shared" si="23"/>
        <v/>
      </c>
      <c r="BO33" s="28" t="str">
        <f>IF(BT33="","",1+MAX(BO$2:BO32))</f>
        <v/>
      </c>
      <c r="BP33" s="11" t="str">
        <f t="shared" si="65"/>
        <v/>
      </c>
      <c r="BQ33" s="12" t="str">
        <f t="shared" si="66"/>
        <v/>
      </c>
      <c r="BR33" s="11" t="str">
        <f t="shared" si="10"/>
        <v/>
      </c>
      <c r="BS33" s="12" t="str">
        <f t="shared" si="24"/>
        <v/>
      </c>
      <c r="BT33" s="11" t="str">
        <f t="shared" si="25"/>
        <v/>
      </c>
      <c r="BU33" s="11" t="str">
        <f t="shared" si="26"/>
        <v/>
      </c>
      <c r="BV33" s="11" t="str">
        <f t="shared" si="27"/>
        <v/>
      </c>
      <c r="BW33" s="12" t="str">
        <f t="shared" si="28"/>
        <v/>
      </c>
      <c r="BX33" s="28" t="str">
        <f>IF(CA33="","",1+MAX(BX$2:BX32))</f>
        <v/>
      </c>
      <c r="BY33" s="11" t="str">
        <f t="shared" si="67"/>
        <v/>
      </c>
      <c r="BZ33" s="12" t="str">
        <f t="shared" si="68"/>
        <v/>
      </c>
      <c r="CA33" s="11" t="str">
        <f t="shared" si="11"/>
        <v/>
      </c>
      <c r="CB33" s="12" t="str">
        <f t="shared" si="29"/>
        <v/>
      </c>
      <c r="CC33" s="11" t="str">
        <f t="shared" si="30"/>
        <v/>
      </c>
      <c r="CD33" s="11" t="str">
        <f t="shared" si="31"/>
        <v/>
      </c>
      <c r="CE33" s="11" t="str">
        <f t="shared" si="32"/>
        <v/>
      </c>
      <c r="CF33" s="106" t="str">
        <f t="shared" si="33"/>
        <v/>
      </c>
      <c r="CG33" s="28" t="str">
        <f>IF(CJ33="","",1+MAX(CG$2:CG32))</f>
        <v/>
      </c>
      <c r="CH33" s="11" t="str">
        <f t="shared" si="34"/>
        <v/>
      </c>
      <c r="CI33" s="12" t="str">
        <f t="shared" si="69"/>
        <v/>
      </c>
      <c r="CJ33" s="11" t="str">
        <f t="shared" si="12"/>
        <v/>
      </c>
      <c r="CK33" s="12" t="str">
        <f t="shared" si="35"/>
        <v/>
      </c>
      <c r="CL33" s="11" t="str">
        <f t="shared" si="36"/>
        <v/>
      </c>
      <c r="CM33" s="11" t="str">
        <f t="shared" si="37"/>
        <v/>
      </c>
      <c r="CN33" s="11" t="str">
        <f t="shared" si="38"/>
        <v/>
      </c>
      <c r="CO33" s="106" t="str">
        <f t="shared" si="39"/>
        <v/>
      </c>
      <c r="CP33" s="101" t="str">
        <f>IF(CS33="","",1+MAX(CP$2:CP32))</f>
        <v/>
      </c>
      <c r="CQ33" s="11" t="str">
        <f t="shared" si="40"/>
        <v/>
      </c>
      <c r="CR33" s="12" t="str">
        <f t="shared" si="70"/>
        <v/>
      </c>
      <c r="CS33" s="11" t="str">
        <f t="shared" si="13"/>
        <v/>
      </c>
      <c r="CT33" s="12" t="str">
        <f t="shared" si="41"/>
        <v/>
      </c>
      <c r="CU33" s="11" t="str">
        <f t="shared" si="42"/>
        <v/>
      </c>
      <c r="CV33" s="11" t="str">
        <f t="shared" si="43"/>
        <v/>
      </c>
      <c r="CW33" s="11" t="str">
        <f t="shared" si="44"/>
        <v/>
      </c>
      <c r="CX33" s="106" t="str">
        <f t="shared" si="45"/>
        <v/>
      </c>
      <c r="CY33" s="101" t="str">
        <f>IF(DB33="","",1+MAX(CY$2:CY32))</f>
        <v/>
      </c>
      <c r="CZ33" s="11" t="str">
        <f t="shared" si="71"/>
        <v/>
      </c>
      <c r="DA33" s="12" t="str">
        <f t="shared" si="72"/>
        <v/>
      </c>
      <c r="DB33" s="11" t="str">
        <f t="shared" si="14"/>
        <v/>
      </c>
      <c r="DC33" s="12" t="str">
        <f t="shared" si="73"/>
        <v/>
      </c>
      <c r="DD33" s="11" t="str">
        <f t="shared" si="74"/>
        <v/>
      </c>
      <c r="DE33" s="11" t="str">
        <f t="shared" si="75"/>
        <v/>
      </c>
      <c r="DF33" s="11" t="str">
        <f t="shared" si="76"/>
        <v/>
      </c>
      <c r="DG33" s="11" t="str">
        <f t="shared" si="77"/>
        <v/>
      </c>
    </row>
    <row r="34" spans="1:111" ht="19.95" customHeight="1" x14ac:dyDescent="0.45">
      <c r="B34" s="11"/>
      <c r="C34" s="11"/>
      <c r="D34" s="11"/>
      <c r="E34" s="15"/>
      <c r="F34" s="11"/>
      <c r="G34" s="29"/>
      <c r="I34" s="11"/>
      <c r="J34" s="11"/>
      <c r="K34" s="11"/>
      <c r="L34" s="15"/>
      <c r="M34" s="11"/>
      <c r="N34" s="29"/>
      <c r="P34" s="11"/>
      <c r="Q34" s="11"/>
      <c r="R34" s="11"/>
      <c r="S34" s="15"/>
      <c r="T34" s="11"/>
      <c r="U34" s="29"/>
      <c r="W34" s="11"/>
      <c r="X34" s="11"/>
      <c r="Y34" s="11"/>
      <c r="Z34" s="15"/>
      <c r="AA34" s="11"/>
      <c r="AB34" s="29"/>
      <c r="AD34" s="11"/>
      <c r="AE34" s="11"/>
      <c r="AF34" s="11"/>
      <c r="AG34" s="15"/>
      <c r="AH34" s="11"/>
      <c r="AI34" s="29"/>
      <c r="AK34" s="11"/>
      <c r="AL34" s="11"/>
      <c r="AM34" s="11"/>
      <c r="AN34" s="15"/>
      <c r="AO34" s="11"/>
      <c r="AP34" s="29"/>
      <c r="AS34" s="11" t="str">
        <f t="shared" si="78"/>
        <v/>
      </c>
      <c r="AT34" s="11" t="str">
        <f t="shared" si="78"/>
        <v/>
      </c>
      <c r="AU34" s="11" t="str">
        <f t="shared" si="78"/>
        <v/>
      </c>
      <c r="AV34" s="15" t="str">
        <f t="shared" si="78"/>
        <v/>
      </c>
      <c r="AW34" s="11" t="str">
        <f t="shared" si="78"/>
        <v/>
      </c>
      <c r="AX34" s="11" t="str">
        <f t="shared" si="78"/>
        <v/>
      </c>
      <c r="AY34" s="11" t="str">
        <f t="shared" si="78"/>
        <v/>
      </c>
      <c r="AZ34" s="30" t="str">
        <f t="shared" si="51"/>
        <v/>
      </c>
      <c r="BA34" s="89" t="str">
        <f t="shared" si="17"/>
        <v/>
      </c>
      <c r="BB34" s="28">
        <v>32</v>
      </c>
      <c r="BC34" s="11" t="str">
        <f t="shared" si="18"/>
        <v/>
      </c>
      <c r="BD34" s="11" t="str">
        <f>IF(AS34="","",RANK(AS34,$AS$3:$AS$42,1)+COUNTIF($AS$3:AS34,AS34)-1)</f>
        <v/>
      </c>
      <c r="BF34" s="11" t="str">
        <f>IF(BI34="","",1+MAX(BF$3:BF33))</f>
        <v/>
      </c>
      <c r="BG34" s="11" t="str">
        <f t="shared" si="19"/>
        <v/>
      </c>
      <c r="BH34" s="12" t="str">
        <f t="shared" si="64"/>
        <v/>
      </c>
      <c r="BI34" s="11" t="str">
        <f t="shared" si="9"/>
        <v/>
      </c>
      <c r="BJ34" s="12" t="str">
        <f t="shared" si="20"/>
        <v/>
      </c>
      <c r="BK34" s="11" t="str">
        <f t="shared" si="21"/>
        <v/>
      </c>
      <c r="BL34" s="11" t="str">
        <f t="shared" si="22"/>
        <v/>
      </c>
      <c r="BM34" s="11" t="str">
        <f t="shared" si="53"/>
        <v/>
      </c>
      <c r="BN34" s="12" t="str">
        <f t="shared" si="23"/>
        <v/>
      </c>
      <c r="BO34" s="28" t="str">
        <f>IF(BT34="","",1+MAX(BO$2:BO33))</f>
        <v/>
      </c>
      <c r="BP34" s="11" t="str">
        <f t="shared" si="65"/>
        <v/>
      </c>
      <c r="BQ34" s="12" t="str">
        <f t="shared" si="66"/>
        <v/>
      </c>
      <c r="BR34" s="11" t="str">
        <f t="shared" si="10"/>
        <v/>
      </c>
      <c r="BS34" s="12" t="str">
        <f t="shared" si="24"/>
        <v/>
      </c>
      <c r="BT34" s="11" t="str">
        <f t="shared" si="25"/>
        <v/>
      </c>
      <c r="BU34" s="11" t="str">
        <f t="shared" si="26"/>
        <v/>
      </c>
      <c r="BV34" s="11" t="str">
        <f t="shared" si="27"/>
        <v/>
      </c>
      <c r="BW34" s="12" t="str">
        <f t="shared" si="28"/>
        <v/>
      </c>
      <c r="BX34" s="28" t="str">
        <f>IF(CA34="","",1+MAX(BX$2:BX33))</f>
        <v/>
      </c>
      <c r="BY34" s="11" t="str">
        <f t="shared" si="67"/>
        <v/>
      </c>
      <c r="BZ34" s="12" t="str">
        <f t="shared" si="68"/>
        <v/>
      </c>
      <c r="CA34" s="11" t="str">
        <f t="shared" si="11"/>
        <v/>
      </c>
      <c r="CB34" s="12" t="str">
        <f t="shared" si="29"/>
        <v/>
      </c>
      <c r="CC34" s="11" t="str">
        <f t="shared" si="30"/>
        <v/>
      </c>
      <c r="CD34" s="11" t="str">
        <f t="shared" si="31"/>
        <v/>
      </c>
      <c r="CE34" s="11" t="str">
        <f t="shared" si="32"/>
        <v/>
      </c>
      <c r="CF34" s="106" t="str">
        <f t="shared" si="33"/>
        <v/>
      </c>
      <c r="CG34" s="28" t="str">
        <f>IF(CJ34="","",1+MAX(CG$2:CG33))</f>
        <v/>
      </c>
      <c r="CH34" s="11" t="str">
        <f t="shared" si="34"/>
        <v/>
      </c>
      <c r="CI34" s="12" t="str">
        <f t="shared" si="69"/>
        <v/>
      </c>
      <c r="CJ34" s="11" t="str">
        <f t="shared" si="12"/>
        <v/>
      </c>
      <c r="CK34" s="12" t="str">
        <f t="shared" si="35"/>
        <v/>
      </c>
      <c r="CL34" s="11" t="str">
        <f t="shared" si="36"/>
        <v/>
      </c>
      <c r="CM34" s="11" t="str">
        <f t="shared" si="37"/>
        <v/>
      </c>
      <c r="CN34" s="11" t="str">
        <f t="shared" si="38"/>
        <v/>
      </c>
      <c r="CO34" s="106" t="str">
        <f t="shared" si="39"/>
        <v/>
      </c>
      <c r="CP34" s="101" t="str">
        <f>IF(CS34="","",1+MAX(CP$2:CP33))</f>
        <v/>
      </c>
      <c r="CQ34" s="11" t="str">
        <f t="shared" si="40"/>
        <v/>
      </c>
      <c r="CR34" s="12" t="str">
        <f t="shared" si="70"/>
        <v/>
      </c>
      <c r="CS34" s="11" t="str">
        <f t="shared" si="13"/>
        <v/>
      </c>
      <c r="CT34" s="12" t="str">
        <f t="shared" si="41"/>
        <v/>
      </c>
      <c r="CU34" s="11" t="str">
        <f t="shared" si="42"/>
        <v/>
      </c>
      <c r="CV34" s="11" t="str">
        <f t="shared" si="43"/>
        <v/>
      </c>
      <c r="CW34" s="11" t="str">
        <f t="shared" si="44"/>
        <v/>
      </c>
      <c r="CX34" s="106" t="str">
        <f t="shared" si="45"/>
        <v/>
      </c>
      <c r="CY34" s="101" t="str">
        <f>IF(DB34="","",1+MAX(CY$2:CY33))</f>
        <v/>
      </c>
      <c r="CZ34" s="11" t="str">
        <f t="shared" si="71"/>
        <v/>
      </c>
      <c r="DA34" s="12" t="str">
        <f t="shared" si="72"/>
        <v/>
      </c>
      <c r="DB34" s="11" t="str">
        <f t="shared" si="14"/>
        <v/>
      </c>
      <c r="DC34" s="12" t="str">
        <f t="shared" si="73"/>
        <v/>
      </c>
      <c r="DD34" s="11" t="str">
        <f t="shared" si="74"/>
        <v/>
      </c>
      <c r="DE34" s="11" t="str">
        <f t="shared" si="75"/>
        <v/>
      </c>
      <c r="DF34" s="11" t="str">
        <f t="shared" si="76"/>
        <v/>
      </c>
      <c r="DG34" s="11" t="str">
        <f t="shared" si="77"/>
        <v/>
      </c>
    </row>
    <row r="35" spans="1:111" ht="19.95" customHeight="1" x14ac:dyDescent="0.45">
      <c r="B35" s="11"/>
      <c r="C35" s="11"/>
      <c r="D35" s="11"/>
      <c r="E35" s="15"/>
      <c r="F35" s="11"/>
      <c r="G35" s="29"/>
      <c r="I35" s="11"/>
      <c r="J35" s="11"/>
      <c r="K35" s="11"/>
      <c r="L35" s="15"/>
      <c r="M35" s="11"/>
      <c r="N35" s="29"/>
      <c r="P35" s="11"/>
      <c r="Q35" s="11"/>
      <c r="R35" s="11"/>
      <c r="S35" s="15"/>
      <c r="T35" s="11"/>
      <c r="U35" s="29"/>
      <c r="W35" s="11"/>
      <c r="X35" s="11"/>
      <c r="Y35" s="11"/>
      <c r="Z35" s="15"/>
      <c r="AA35" s="11"/>
      <c r="AB35" s="29"/>
      <c r="AD35" s="11"/>
      <c r="AE35" s="11"/>
      <c r="AF35" s="11"/>
      <c r="AG35" s="15"/>
      <c r="AH35" s="11"/>
      <c r="AI35" s="29"/>
      <c r="AK35" s="11"/>
      <c r="AL35" s="11"/>
      <c r="AM35" s="11"/>
      <c r="AN35" s="15"/>
      <c r="AO35" s="11"/>
      <c r="AP35" s="29"/>
      <c r="AS35" s="11" t="str">
        <f t="shared" si="78"/>
        <v/>
      </c>
      <c r="AT35" s="11" t="str">
        <f t="shared" si="78"/>
        <v/>
      </c>
      <c r="AU35" s="11" t="str">
        <f t="shared" si="78"/>
        <v/>
      </c>
      <c r="AV35" s="15" t="str">
        <f t="shared" si="78"/>
        <v/>
      </c>
      <c r="AW35" s="11" t="str">
        <f t="shared" si="78"/>
        <v/>
      </c>
      <c r="AX35" s="11" t="str">
        <f t="shared" si="78"/>
        <v/>
      </c>
      <c r="AY35" s="11" t="str">
        <f t="shared" si="78"/>
        <v/>
      </c>
      <c r="AZ35" s="30" t="str">
        <f t="shared" si="51"/>
        <v/>
      </c>
      <c r="BA35" s="89" t="str">
        <f t="shared" si="17"/>
        <v/>
      </c>
      <c r="BB35" s="28">
        <v>33</v>
      </c>
      <c r="BC35" s="11" t="str">
        <f t="shared" si="18"/>
        <v/>
      </c>
      <c r="BD35" s="11" t="str">
        <f>IF(AS35="","",RANK(AS35,$AS$3:$AS$42,1)+COUNTIF($AS$3:AS35,AS35)-1)</f>
        <v/>
      </c>
      <c r="BF35" s="11" t="str">
        <f>IF(BI35="","",1+MAX(BF$3:BF34))</f>
        <v/>
      </c>
      <c r="BG35" s="11" t="str">
        <f t="shared" si="19"/>
        <v/>
      </c>
      <c r="BH35" s="12" t="str">
        <f t="shared" si="64"/>
        <v/>
      </c>
      <c r="BI35" s="11" t="str">
        <f t="shared" si="9"/>
        <v/>
      </c>
      <c r="BJ35" s="12" t="str">
        <f t="shared" si="20"/>
        <v/>
      </c>
      <c r="BK35" s="11" t="str">
        <f t="shared" si="21"/>
        <v/>
      </c>
      <c r="BL35" s="11" t="str">
        <f t="shared" si="22"/>
        <v/>
      </c>
      <c r="BM35" s="11" t="str">
        <f t="shared" si="53"/>
        <v/>
      </c>
      <c r="BN35" s="12" t="str">
        <f t="shared" si="23"/>
        <v/>
      </c>
      <c r="BO35" s="28" t="str">
        <f>IF(BT35="","",1+MAX(BO$2:BO34))</f>
        <v/>
      </c>
      <c r="BP35" s="11" t="str">
        <f t="shared" si="65"/>
        <v/>
      </c>
      <c r="BQ35" s="12" t="str">
        <f t="shared" si="66"/>
        <v/>
      </c>
      <c r="BR35" s="11" t="str">
        <f t="shared" si="10"/>
        <v/>
      </c>
      <c r="BS35" s="12" t="str">
        <f t="shared" si="24"/>
        <v/>
      </c>
      <c r="BT35" s="11" t="str">
        <f t="shared" si="25"/>
        <v/>
      </c>
      <c r="BU35" s="11" t="str">
        <f t="shared" si="26"/>
        <v/>
      </c>
      <c r="BV35" s="11" t="str">
        <f t="shared" si="27"/>
        <v/>
      </c>
      <c r="BW35" s="12" t="str">
        <f t="shared" si="28"/>
        <v/>
      </c>
      <c r="BX35" s="28" t="str">
        <f>IF(CA35="","",1+MAX(BX$2:BX34))</f>
        <v/>
      </c>
      <c r="BY35" s="11" t="str">
        <f t="shared" si="67"/>
        <v/>
      </c>
      <c r="BZ35" s="12" t="str">
        <f t="shared" si="68"/>
        <v/>
      </c>
      <c r="CA35" s="11" t="str">
        <f t="shared" si="11"/>
        <v/>
      </c>
      <c r="CB35" s="12" t="str">
        <f t="shared" si="29"/>
        <v/>
      </c>
      <c r="CC35" s="11" t="str">
        <f t="shared" si="30"/>
        <v/>
      </c>
      <c r="CD35" s="11" t="str">
        <f t="shared" si="31"/>
        <v/>
      </c>
      <c r="CE35" s="11" t="str">
        <f t="shared" si="32"/>
        <v/>
      </c>
      <c r="CF35" s="106" t="str">
        <f t="shared" si="33"/>
        <v/>
      </c>
      <c r="CG35" s="28" t="str">
        <f>IF(CJ35="","",1+MAX(CG$2:CG34))</f>
        <v/>
      </c>
      <c r="CH35" s="11" t="str">
        <f t="shared" si="34"/>
        <v/>
      </c>
      <c r="CI35" s="12" t="str">
        <f t="shared" si="69"/>
        <v/>
      </c>
      <c r="CJ35" s="11" t="str">
        <f t="shared" si="12"/>
        <v/>
      </c>
      <c r="CK35" s="12" t="str">
        <f t="shared" si="35"/>
        <v/>
      </c>
      <c r="CL35" s="11" t="str">
        <f t="shared" si="36"/>
        <v/>
      </c>
      <c r="CM35" s="11" t="str">
        <f t="shared" si="37"/>
        <v/>
      </c>
      <c r="CN35" s="11" t="str">
        <f t="shared" si="38"/>
        <v/>
      </c>
      <c r="CO35" s="106" t="str">
        <f t="shared" si="39"/>
        <v/>
      </c>
      <c r="CP35" s="101" t="str">
        <f>IF(CS35="","",1+MAX(CP$2:CP34))</f>
        <v/>
      </c>
      <c r="CQ35" s="11" t="str">
        <f t="shared" si="40"/>
        <v/>
      </c>
      <c r="CR35" s="12" t="str">
        <f t="shared" si="70"/>
        <v/>
      </c>
      <c r="CS35" s="11" t="str">
        <f t="shared" si="13"/>
        <v/>
      </c>
      <c r="CT35" s="12" t="str">
        <f t="shared" si="41"/>
        <v/>
      </c>
      <c r="CU35" s="11" t="str">
        <f t="shared" si="42"/>
        <v/>
      </c>
      <c r="CV35" s="11" t="str">
        <f t="shared" si="43"/>
        <v/>
      </c>
      <c r="CW35" s="11" t="str">
        <f t="shared" si="44"/>
        <v/>
      </c>
      <c r="CX35" s="106" t="str">
        <f t="shared" si="45"/>
        <v/>
      </c>
      <c r="CY35" s="101" t="str">
        <f>IF(DB35="","",1+MAX(CY$2:CY34))</f>
        <v/>
      </c>
      <c r="CZ35" s="11" t="str">
        <f t="shared" si="71"/>
        <v/>
      </c>
      <c r="DA35" s="12" t="str">
        <f t="shared" si="72"/>
        <v/>
      </c>
      <c r="DB35" s="11" t="str">
        <f t="shared" si="14"/>
        <v/>
      </c>
      <c r="DC35" s="12" t="str">
        <f t="shared" si="73"/>
        <v/>
      </c>
      <c r="DD35" s="11" t="str">
        <f t="shared" si="74"/>
        <v/>
      </c>
      <c r="DE35" s="11" t="str">
        <f t="shared" si="75"/>
        <v/>
      </c>
      <c r="DF35" s="11" t="str">
        <f t="shared" si="76"/>
        <v/>
      </c>
      <c r="DG35" s="11" t="str">
        <f t="shared" si="77"/>
        <v/>
      </c>
    </row>
    <row r="36" spans="1:111" ht="19.95" customHeight="1" x14ac:dyDescent="0.45">
      <c r="B36" s="11"/>
      <c r="C36" s="11"/>
      <c r="D36" s="11"/>
      <c r="E36" s="15"/>
      <c r="F36" s="11"/>
      <c r="G36" s="29"/>
      <c r="I36" s="11"/>
      <c r="J36" s="11"/>
      <c r="K36" s="11"/>
      <c r="L36" s="15"/>
      <c r="M36" s="11"/>
      <c r="N36" s="29"/>
      <c r="P36" s="11"/>
      <c r="Q36" s="11"/>
      <c r="R36" s="11"/>
      <c r="S36" s="15"/>
      <c r="T36" s="11"/>
      <c r="U36" s="29"/>
      <c r="W36" s="11"/>
      <c r="X36" s="11"/>
      <c r="Y36" s="11"/>
      <c r="Z36" s="15"/>
      <c r="AA36" s="11"/>
      <c r="AB36" s="29"/>
      <c r="AD36" s="11"/>
      <c r="AE36" s="11"/>
      <c r="AF36" s="11"/>
      <c r="AG36" s="15"/>
      <c r="AH36" s="11"/>
      <c r="AI36" s="29"/>
      <c r="AK36" s="11"/>
      <c r="AL36" s="11"/>
      <c r="AM36" s="11"/>
      <c r="AN36" s="15"/>
      <c r="AO36" s="11"/>
      <c r="AP36" s="29"/>
      <c r="AS36" s="11" t="str">
        <f t="shared" si="78"/>
        <v/>
      </c>
      <c r="AT36" s="11" t="str">
        <f t="shared" si="78"/>
        <v/>
      </c>
      <c r="AU36" s="11" t="str">
        <f t="shared" si="78"/>
        <v/>
      </c>
      <c r="AV36" s="15" t="str">
        <f t="shared" si="78"/>
        <v/>
      </c>
      <c r="AW36" s="11" t="str">
        <f t="shared" si="78"/>
        <v/>
      </c>
      <c r="AX36" s="11" t="str">
        <f t="shared" si="78"/>
        <v/>
      </c>
      <c r="AY36" s="11" t="str">
        <f t="shared" si="78"/>
        <v/>
      </c>
      <c r="AZ36" s="30" t="str">
        <f t="shared" si="51"/>
        <v/>
      </c>
      <c r="BA36" s="89" t="str">
        <f t="shared" si="17"/>
        <v/>
      </c>
      <c r="BB36" s="28">
        <v>34</v>
      </c>
      <c r="BC36" s="11" t="str">
        <f t="shared" si="18"/>
        <v/>
      </c>
      <c r="BD36" s="11" t="str">
        <f>IF(AS36="","",RANK(AS36,$AS$3:$AS$42,1)+COUNTIF($AS$3:AS36,AS36)-1)</f>
        <v/>
      </c>
      <c r="BF36" s="11" t="str">
        <f>IF(BI36="","",1+MAX(BF$3:BF35))</f>
        <v/>
      </c>
      <c r="BG36" s="11" t="str">
        <f t="shared" si="19"/>
        <v/>
      </c>
      <c r="BH36" s="12" t="str">
        <f t="shared" si="64"/>
        <v/>
      </c>
      <c r="BI36" s="11" t="str">
        <f t="shared" si="9"/>
        <v/>
      </c>
      <c r="BJ36" s="12" t="str">
        <f t="shared" si="20"/>
        <v/>
      </c>
      <c r="BK36" s="11" t="str">
        <f t="shared" si="21"/>
        <v/>
      </c>
      <c r="BL36" s="11" t="str">
        <f t="shared" si="22"/>
        <v/>
      </c>
      <c r="BM36" s="11" t="str">
        <f t="shared" si="53"/>
        <v/>
      </c>
      <c r="BN36" s="12" t="str">
        <f t="shared" si="23"/>
        <v/>
      </c>
      <c r="BO36" s="28" t="str">
        <f>IF(BT36="","",1+MAX(BO$2:BO35))</f>
        <v/>
      </c>
      <c r="BP36" s="11" t="str">
        <f t="shared" si="65"/>
        <v/>
      </c>
      <c r="BQ36" s="12" t="str">
        <f t="shared" si="66"/>
        <v/>
      </c>
      <c r="BR36" s="11" t="str">
        <f t="shared" si="10"/>
        <v/>
      </c>
      <c r="BS36" s="12" t="str">
        <f t="shared" si="24"/>
        <v/>
      </c>
      <c r="BT36" s="11" t="str">
        <f t="shared" si="25"/>
        <v/>
      </c>
      <c r="BU36" s="11" t="str">
        <f t="shared" si="26"/>
        <v/>
      </c>
      <c r="BV36" s="11" t="str">
        <f t="shared" si="27"/>
        <v/>
      </c>
      <c r="BW36" s="12" t="str">
        <f t="shared" si="28"/>
        <v/>
      </c>
      <c r="BX36" s="28" t="str">
        <f>IF(CA36="","",1+MAX(BX$2:BX35))</f>
        <v/>
      </c>
      <c r="BY36" s="11" t="str">
        <f t="shared" si="67"/>
        <v/>
      </c>
      <c r="BZ36" s="12" t="str">
        <f t="shared" si="68"/>
        <v/>
      </c>
      <c r="CA36" s="11" t="str">
        <f t="shared" si="11"/>
        <v/>
      </c>
      <c r="CB36" s="12" t="str">
        <f t="shared" si="29"/>
        <v/>
      </c>
      <c r="CC36" s="11" t="str">
        <f t="shared" si="30"/>
        <v/>
      </c>
      <c r="CD36" s="11" t="str">
        <f t="shared" si="31"/>
        <v/>
      </c>
      <c r="CE36" s="11" t="str">
        <f t="shared" si="32"/>
        <v/>
      </c>
      <c r="CF36" s="106" t="str">
        <f t="shared" si="33"/>
        <v/>
      </c>
      <c r="CG36" s="28" t="str">
        <f>IF(CJ36="","",1+MAX(CG$2:CG35))</f>
        <v/>
      </c>
      <c r="CH36" s="11" t="str">
        <f t="shared" si="34"/>
        <v/>
      </c>
      <c r="CI36" s="12" t="str">
        <f t="shared" si="69"/>
        <v/>
      </c>
      <c r="CJ36" s="11" t="str">
        <f t="shared" si="12"/>
        <v/>
      </c>
      <c r="CK36" s="12" t="str">
        <f t="shared" si="35"/>
        <v/>
      </c>
      <c r="CL36" s="11" t="str">
        <f t="shared" si="36"/>
        <v/>
      </c>
      <c r="CM36" s="11" t="str">
        <f t="shared" si="37"/>
        <v/>
      </c>
      <c r="CN36" s="11" t="str">
        <f t="shared" si="38"/>
        <v/>
      </c>
      <c r="CO36" s="106" t="str">
        <f t="shared" si="39"/>
        <v/>
      </c>
      <c r="CP36" s="101" t="str">
        <f>IF(CS36="","",1+MAX(CP$2:CP35))</f>
        <v/>
      </c>
      <c r="CQ36" s="11" t="str">
        <f t="shared" si="40"/>
        <v/>
      </c>
      <c r="CR36" s="12" t="str">
        <f t="shared" si="70"/>
        <v/>
      </c>
      <c r="CS36" s="11" t="str">
        <f t="shared" si="13"/>
        <v/>
      </c>
      <c r="CT36" s="12" t="str">
        <f t="shared" si="41"/>
        <v/>
      </c>
      <c r="CU36" s="11" t="str">
        <f t="shared" si="42"/>
        <v/>
      </c>
      <c r="CV36" s="11" t="str">
        <f t="shared" si="43"/>
        <v/>
      </c>
      <c r="CW36" s="11" t="str">
        <f t="shared" si="44"/>
        <v/>
      </c>
      <c r="CX36" s="106" t="str">
        <f t="shared" si="45"/>
        <v/>
      </c>
      <c r="CY36" s="101" t="str">
        <f>IF(DB36="","",1+MAX(CY$2:CY35))</f>
        <v/>
      </c>
      <c r="CZ36" s="11" t="str">
        <f t="shared" si="71"/>
        <v/>
      </c>
      <c r="DA36" s="12" t="str">
        <f t="shared" si="72"/>
        <v/>
      </c>
      <c r="DB36" s="11" t="str">
        <f t="shared" si="14"/>
        <v/>
      </c>
      <c r="DC36" s="12" t="str">
        <f t="shared" si="73"/>
        <v/>
      </c>
      <c r="DD36" s="11" t="str">
        <f t="shared" si="74"/>
        <v/>
      </c>
      <c r="DE36" s="11" t="str">
        <f t="shared" si="75"/>
        <v/>
      </c>
      <c r="DF36" s="11" t="str">
        <f t="shared" si="76"/>
        <v/>
      </c>
      <c r="DG36" s="11" t="str">
        <f t="shared" si="77"/>
        <v/>
      </c>
    </row>
    <row r="37" spans="1:111" ht="19.95" customHeight="1" x14ac:dyDescent="0.45">
      <c r="B37" s="11"/>
      <c r="C37" s="11"/>
      <c r="D37" s="11"/>
      <c r="E37" s="15"/>
      <c r="F37" s="11"/>
      <c r="G37" s="29"/>
      <c r="I37" s="11"/>
      <c r="J37" s="11"/>
      <c r="K37" s="11"/>
      <c r="L37" s="15"/>
      <c r="M37" s="11"/>
      <c r="N37" s="29"/>
      <c r="P37" s="11"/>
      <c r="Q37" s="11"/>
      <c r="R37" s="11"/>
      <c r="S37" s="15"/>
      <c r="T37" s="11"/>
      <c r="U37" s="29"/>
      <c r="W37" s="11"/>
      <c r="X37" s="11"/>
      <c r="Y37" s="11"/>
      <c r="Z37" s="15"/>
      <c r="AA37" s="11"/>
      <c r="AB37" s="29"/>
      <c r="AD37" s="11"/>
      <c r="AE37" s="11"/>
      <c r="AF37" s="11"/>
      <c r="AG37" s="15"/>
      <c r="AH37" s="11"/>
      <c r="AI37" s="29"/>
      <c r="AK37" s="11"/>
      <c r="AL37" s="11"/>
      <c r="AM37" s="11"/>
      <c r="AN37" s="15"/>
      <c r="AO37" s="11"/>
      <c r="AP37" s="29"/>
      <c r="AS37" s="11" t="str">
        <f t="shared" si="78"/>
        <v/>
      </c>
      <c r="AT37" s="11" t="str">
        <f t="shared" si="78"/>
        <v/>
      </c>
      <c r="AU37" s="11" t="str">
        <f t="shared" si="78"/>
        <v/>
      </c>
      <c r="AV37" s="15" t="str">
        <f t="shared" si="78"/>
        <v/>
      </c>
      <c r="AW37" s="11" t="str">
        <f t="shared" si="78"/>
        <v/>
      </c>
      <c r="AX37" s="11" t="str">
        <f t="shared" si="78"/>
        <v/>
      </c>
      <c r="AY37" s="11" t="str">
        <f t="shared" si="78"/>
        <v/>
      </c>
      <c r="AZ37" s="30" t="str">
        <f t="shared" si="51"/>
        <v/>
      </c>
      <c r="BA37" s="89" t="str">
        <f t="shared" si="17"/>
        <v/>
      </c>
      <c r="BB37" s="28">
        <v>35</v>
      </c>
      <c r="BC37" s="11" t="str">
        <f t="shared" si="18"/>
        <v/>
      </c>
      <c r="BD37" s="11" t="str">
        <f>IF(AS37="","",RANK(AS37,$AS$3:$AS$42,1)+COUNTIF($AS$3:AS37,AS37)-1)</f>
        <v/>
      </c>
      <c r="BF37" s="11" t="str">
        <f>IF(BI37="","",1+MAX(BF$3:BF36))</f>
        <v/>
      </c>
      <c r="BG37" s="11" t="str">
        <f t="shared" si="19"/>
        <v/>
      </c>
      <c r="BH37" s="12" t="str">
        <f t="shared" si="64"/>
        <v/>
      </c>
      <c r="BI37" s="11" t="str">
        <f t="shared" si="9"/>
        <v/>
      </c>
      <c r="BJ37" s="12" t="str">
        <f t="shared" si="20"/>
        <v/>
      </c>
      <c r="BK37" s="11" t="str">
        <f t="shared" si="21"/>
        <v/>
      </c>
      <c r="BL37" s="11" t="str">
        <f t="shared" si="22"/>
        <v/>
      </c>
      <c r="BM37" s="11" t="str">
        <f t="shared" si="53"/>
        <v/>
      </c>
      <c r="BN37" s="12" t="str">
        <f t="shared" si="23"/>
        <v/>
      </c>
      <c r="BO37" s="28" t="str">
        <f>IF(BT37="","",1+MAX(BO$2:BO36))</f>
        <v/>
      </c>
      <c r="BP37" s="11" t="str">
        <f t="shared" si="65"/>
        <v/>
      </c>
      <c r="BQ37" s="12" t="str">
        <f t="shared" si="66"/>
        <v/>
      </c>
      <c r="BR37" s="11" t="str">
        <f t="shared" si="10"/>
        <v/>
      </c>
      <c r="BS37" s="12" t="str">
        <f t="shared" si="24"/>
        <v/>
      </c>
      <c r="BT37" s="11" t="str">
        <f t="shared" si="25"/>
        <v/>
      </c>
      <c r="BU37" s="11" t="str">
        <f t="shared" si="26"/>
        <v/>
      </c>
      <c r="BV37" s="11" t="str">
        <f t="shared" si="27"/>
        <v/>
      </c>
      <c r="BW37" s="12" t="str">
        <f t="shared" si="28"/>
        <v/>
      </c>
      <c r="BX37" s="28" t="str">
        <f>IF(CA37="","",1+MAX(BX$2:BX36))</f>
        <v/>
      </c>
      <c r="BY37" s="11" t="str">
        <f t="shared" si="67"/>
        <v/>
      </c>
      <c r="BZ37" s="12" t="str">
        <f t="shared" si="68"/>
        <v/>
      </c>
      <c r="CA37" s="11" t="str">
        <f t="shared" si="11"/>
        <v/>
      </c>
      <c r="CB37" s="12" t="str">
        <f t="shared" si="29"/>
        <v/>
      </c>
      <c r="CC37" s="11" t="str">
        <f t="shared" si="30"/>
        <v/>
      </c>
      <c r="CD37" s="11" t="str">
        <f t="shared" si="31"/>
        <v/>
      </c>
      <c r="CE37" s="11" t="str">
        <f t="shared" si="32"/>
        <v/>
      </c>
      <c r="CF37" s="106" t="str">
        <f t="shared" si="33"/>
        <v/>
      </c>
      <c r="CG37" s="28" t="str">
        <f>IF(CJ37="","",1+MAX(CG$2:CG36))</f>
        <v/>
      </c>
      <c r="CH37" s="11" t="str">
        <f t="shared" si="34"/>
        <v/>
      </c>
      <c r="CI37" s="12" t="str">
        <f t="shared" si="69"/>
        <v/>
      </c>
      <c r="CJ37" s="11" t="str">
        <f t="shared" si="12"/>
        <v/>
      </c>
      <c r="CK37" s="12" t="str">
        <f t="shared" si="35"/>
        <v/>
      </c>
      <c r="CL37" s="11" t="str">
        <f t="shared" si="36"/>
        <v/>
      </c>
      <c r="CM37" s="11" t="str">
        <f t="shared" si="37"/>
        <v/>
      </c>
      <c r="CN37" s="11" t="str">
        <f t="shared" si="38"/>
        <v/>
      </c>
      <c r="CO37" s="106" t="str">
        <f t="shared" si="39"/>
        <v/>
      </c>
      <c r="CP37" s="101" t="str">
        <f>IF(CS37="","",1+MAX(CP$2:CP36))</f>
        <v/>
      </c>
      <c r="CQ37" s="11" t="str">
        <f t="shared" si="40"/>
        <v/>
      </c>
      <c r="CR37" s="12" t="str">
        <f t="shared" si="70"/>
        <v/>
      </c>
      <c r="CS37" s="11" t="str">
        <f t="shared" si="13"/>
        <v/>
      </c>
      <c r="CT37" s="12" t="str">
        <f t="shared" si="41"/>
        <v/>
      </c>
      <c r="CU37" s="11" t="str">
        <f t="shared" si="42"/>
        <v/>
      </c>
      <c r="CV37" s="11" t="str">
        <f t="shared" si="43"/>
        <v/>
      </c>
      <c r="CW37" s="11" t="str">
        <f t="shared" si="44"/>
        <v/>
      </c>
      <c r="CX37" s="106" t="str">
        <f t="shared" si="45"/>
        <v/>
      </c>
      <c r="CY37" s="101" t="str">
        <f>IF(DB37="","",1+MAX(CY$2:CY36))</f>
        <v/>
      </c>
      <c r="CZ37" s="11" t="str">
        <f t="shared" si="71"/>
        <v/>
      </c>
      <c r="DA37" s="12" t="str">
        <f t="shared" si="72"/>
        <v/>
      </c>
      <c r="DB37" s="11" t="str">
        <f t="shared" si="14"/>
        <v/>
      </c>
      <c r="DC37" s="12" t="str">
        <f t="shared" si="73"/>
        <v/>
      </c>
      <c r="DD37" s="11" t="str">
        <f t="shared" si="74"/>
        <v/>
      </c>
      <c r="DE37" s="11" t="str">
        <f t="shared" si="75"/>
        <v/>
      </c>
      <c r="DF37" s="11" t="str">
        <f t="shared" si="76"/>
        <v/>
      </c>
      <c r="DG37" s="11" t="str">
        <f t="shared" si="77"/>
        <v/>
      </c>
    </row>
    <row r="38" spans="1:111" ht="19.95" customHeight="1" x14ac:dyDescent="0.45">
      <c r="B38" s="11"/>
      <c r="C38" s="11"/>
      <c r="D38" s="11"/>
      <c r="E38" s="15"/>
      <c r="F38" s="11"/>
      <c r="G38" s="29"/>
      <c r="I38" s="11"/>
      <c r="J38" s="11"/>
      <c r="K38" s="11"/>
      <c r="L38" s="15"/>
      <c r="M38" s="11"/>
      <c r="N38" s="29"/>
      <c r="P38" s="11"/>
      <c r="Q38" s="11"/>
      <c r="R38" s="11"/>
      <c r="S38" s="15"/>
      <c r="T38" s="11"/>
      <c r="U38" s="29"/>
      <c r="W38" s="11"/>
      <c r="X38" s="11"/>
      <c r="Y38" s="11"/>
      <c r="Z38" s="15"/>
      <c r="AA38" s="11"/>
      <c r="AB38" s="29"/>
      <c r="AD38" s="11"/>
      <c r="AE38" s="11"/>
      <c r="AF38" s="11"/>
      <c r="AG38" s="15"/>
      <c r="AH38" s="11"/>
      <c r="AI38" s="29"/>
      <c r="AK38" s="11"/>
      <c r="AL38" s="11"/>
      <c r="AM38" s="11"/>
      <c r="AN38" s="15"/>
      <c r="AO38" s="11"/>
      <c r="AP38" s="29"/>
      <c r="AS38" s="11" t="str">
        <f t="shared" si="78"/>
        <v/>
      </c>
      <c r="AT38" s="11" t="str">
        <f t="shared" si="78"/>
        <v/>
      </c>
      <c r="AU38" s="11" t="str">
        <f t="shared" si="78"/>
        <v/>
      </c>
      <c r="AV38" s="15" t="str">
        <f t="shared" si="78"/>
        <v/>
      </c>
      <c r="AW38" s="11" t="str">
        <f t="shared" si="78"/>
        <v/>
      </c>
      <c r="AX38" s="11" t="str">
        <f t="shared" si="78"/>
        <v/>
      </c>
      <c r="AY38" s="11" t="str">
        <f t="shared" si="78"/>
        <v/>
      </c>
      <c r="AZ38" s="30" t="str">
        <f t="shared" si="51"/>
        <v/>
      </c>
      <c r="BA38" s="89" t="str">
        <f t="shared" si="17"/>
        <v/>
      </c>
      <c r="BB38" s="28">
        <v>36</v>
      </c>
      <c r="BC38" s="11" t="str">
        <f t="shared" si="18"/>
        <v/>
      </c>
      <c r="BD38" s="11" t="str">
        <f>IF(AS38="","",RANK(AS38,$AS$3:$AS$42,1)+COUNTIF($AS$3:AS38,AS38)-1)</f>
        <v/>
      </c>
      <c r="BF38" s="11" t="str">
        <f>IF(BI38="","",1+MAX(BF$3:BF37))</f>
        <v/>
      </c>
      <c r="BG38" s="11" t="str">
        <f t="shared" si="19"/>
        <v/>
      </c>
      <c r="BH38" s="12" t="str">
        <f t="shared" si="64"/>
        <v/>
      </c>
      <c r="BI38" s="11" t="str">
        <f t="shared" si="9"/>
        <v/>
      </c>
      <c r="BJ38" s="12" t="str">
        <f t="shared" si="20"/>
        <v/>
      </c>
      <c r="BK38" s="11" t="str">
        <f t="shared" si="21"/>
        <v/>
      </c>
      <c r="BL38" s="11" t="str">
        <f t="shared" si="22"/>
        <v/>
      </c>
      <c r="BM38" s="11" t="str">
        <f t="shared" si="53"/>
        <v/>
      </c>
      <c r="BN38" s="12" t="str">
        <f t="shared" si="23"/>
        <v/>
      </c>
      <c r="BO38" s="28" t="str">
        <f>IF(BT38="","",1+MAX(BO$2:BO37))</f>
        <v/>
      </c>
      <c r="BP38" s="11" t="str">
        <f t="shared" si="65"/>
        <v/>
      </c>
      <c r="BQ38" s="12" t="str">
        <f t="shared" si="66"/>
        <v/>
      </c>
      <c r="BR38" s="11" t="str">
        <f t="shared" si="10"/>
        <v/>
      </c>
      <c r="BS38" s="12" t="str">
        <f t="shared" si="24"/>
        <v/>
      </c>
      <c r="BT38" s="11" t="str">
        <f t="shared" si="25"/>
        <v/>
      </c>
      <c r="BU38" s="11" t="str">
        <f t="shared" si="26"/>
        <v/>
      </c>
      <c r="BV38" s="11" t="str">
        <f t="shared" si="27"/>
        <v/>
      </c>
      <c r="BW38" s="12" t="str">
        <f t="shared" si="28"/>
        <v/>
      </c>
      <c r="BX38" s="28" t="str">
        <f>IF(CA38="","",1+MAX(BX$2:BX37))</f>
        <v/>
      </c>
      <c r="BY38" s="11" t="str">
        <f t="shared" si="67"/>
        <v/>
      </c>
      <c r="BZ38" s="12" t="str">
        <f t="shared" si="68"/>
        <v/>
      </c>
      <c r="CA38" s="11" t="str">
        <f t="shared" si="11"/>
        <v/>
      </c>
      <c r="CB38" s="12" t="str">
        <f t="shared" si="29"/>
        <v/>
      </c>
      <c r="CC38" s="11" t="str">
        <f t="shared" si="30"/>
        <v/>
      </c>
      <c r="CD38" s="11" t="str">
        <f t="shared" si="31"/>
        <v/>
      </c>
      <c r="CE38" s="11" t="str">
        <f t="shared" si="32"/>
        <v/>
      </c>
      <c r="CF38" s="106" t="str">
        <f t="shared" si="33"/>
        <v/>
      </c>
      <c r="CG38" s="28" t="str">
        <f>IF(CJ38="","",1+MAX(CG$2:CG37))</f>
        <v/>
      </c>
      <c r="CH38" s="11" t="str">
        <f t="shared" si="34"/>
        <v/>
      </c>
      <c r="CI38" s="12" t="str">
        <f t="shared" si="69"/>
        <v/>
      </c>
      <c r="CJ38" s="11" t="str">
        <f t="shared" si="12"/>
        <v/>
      </c>
      <c r="CK38" s="12" t="str">
        <f t="shared" si="35"/>
        <v/>
      </c>
      <c r="CL38" s="11" t="str">
        <f t="shared" si="36"/>
        <v/>
      </c>
      <c r="CM38" s="11" t="str">
        <f t="shared" si="37"/>
        <v/>
      </c>
      <c r="CN38" s="11" t="str">
        <f t="shared" si="38"/>
        <v/>
      </c>
      <c r="CO38" s="106" t="str">
        <f t="shared" si="39"/>
        <v/>
      </c>
      <c r="CP38" s="101" t="str">
        <f>IF(CS38="","",1+MAX(CP$2:CP37))</f>
        <v/>
      </c>
      <c r="CQ38" s="11" t="str">
        <f t="shared" si="40"/>
        <v/>
      </c>
      <c r="CR38" s="12" t="str">
        <f t="shared" si="70"/>
        <v/>
      </c>
      <c r="CS38" s="11" t="str">
        <f t="shared" si="13"/>
        <v/>
      </c>
      <c r="CT38" s="12" t="str">
        <f t="shared" si="41"/>
        <v/>
      </c>
      <c r="CU38" s="11" t="str">
        <f t="shared" si="42"/>
        <v/>
      </c>
      <c r="CV38" s="11" t="str">
        <f t="shared" si="43"/>
        <v/>
      </c>
      <c r="CW38" s="11" t="str">
        <f t="shared" si="44"/>
        <v/>
      </c>
      <c r="CX38" s="106" t="str">
        <f t="shared" si="45"/>
        <v/>
      </c>
      <c r="CY38" s="101" t="str">
        <f>IF(DB38="","",1+MAX(CY$2:CY37))</f>
        <v/>
      </c>
      <c r="CZ38" s="11" t="str">
        <f t="shared" si="71"/>
        <v/>
      </c>
      <c r="DA38" s="12" t="str">
        <f t="shared" si="72"/>
        <v/>
      </c>
      <c r="DB38" s="11" t="str">
        <f t="shared" si="14"/>
        <v/>
      </c>
      <c r="DC38" s="12" t="str">
        <f t="shared" si="73"/>
        <v/>
      </c>
      <c r="DD38" s="11" t="str">
        <f t="shared" si="74"/>
        <v/>
      </c>
      <c r="DE38" s="11" t="str">
        <f t="shared" si="75"/>
        <v/>
      </c>
      <c r="DF38" s="11" t="str">
        <f t="shared" si="76"/>
        <v/>
      </c>
      <c r="DG38" s="11" t="str">
        <f t="shared" si="77"/>
        <v/>
      </c>
    </row>
    <row r="39" spans="1:111" ht="19.95" customHeight="1" x14ac:dyDescent="0.45">
      <c r="B39" s="11"/>
      <c r="C39" s="11"/>
      <c r="D39" s="11"/>
      <c r="E39" s="15"/>
      <c r="F39" s="11"/>
      <c r="G39" s="29"/>
      <c r="I39" s="11"/>
      <c r="J39" s="11"/>
      <c r="K39" s="11"/>
      <c r="L39" s="15"/>
      <c r="M39" s="11"/>
      <c r="N39" s="29"/>
      <c r="P39" s="11"/>
      <c r="Q39" s="11"/>
      <c r="R39" s="11"/>
      <c r="S39" s="15"/>
      <c r="T39" s="11"/>
      <c r="U39" s="29"/>
      <c r="W39" s="11"/>
      <c r="X39" s="11"/>
      <c r="Y39" s="11"/>
      <c r="Z39" s="15"/>
      <c r="AA39" s="11"/>
      <c r="AB39" s="29"/>
      <c r="AD39" s="11"/>
      <c r="AE39" s="11"/>
      <c r="AF39" s="11"/>
      <c r="AG39" s="15"/>
      <c r="AH39" s="11"/>
      <c r="AI39" s="29"/>
      <c r="AK39" s="11"/>
      <c r="AL39" s="11"/>
      <c r="AM39" s="11"/>
      <c r="AN39" s="15"/>
      <c r="AO39" s="11"/>
      <c r="AP39" s="29"/>
      <c r="AS39" s="11" t="str">
        <f t="shared" si="78"/>
        <v/>
      </c>
      <c r="AT39" s="11" t="str">
        <f t="shared" si="78"/>
        <v/>
      </c>
      <c r="AU39" s="11" t="str">
        <f t="shared" si="78"/>
        <v/>
      </c>
      <c r="AV39" s="15" t="str">
        <f t="shared" si="78"/>
        <v/>
      </c>
      <c r="AW39" s="11" t="str">
        <f t="shared" si="78"/>
        <v/>
      </c>
      <c r="AX39" s="11" t="str">
        <f t="shared" si="78"/>
        <v/>
      </c>
      <c r="AY39" s="11" t="str">
        <f t="shared" si="78"/>
        <v/>
      </c>
      <c r="AZ39" s="30" t="str">
        <f t="shared" si="51"/>
        <v/>
      </c>
      <c r="BA39" s="89" t="str">
        <f t="shared" si="17"/>
        <v/>
      </c>
      <c r="BB39" s="28">
        <v>37</v>
      </c>
      <c r="BC39" s="11" t="str">
        <f t="shared" si="18"/>
        <v/>
      </c>
      <c r="BD39" s="11" t="str">
        <f>IF(AS39="","",RANK(AS39,$AS$3:$AS$42,1)+COUNTIF($AS$3:AS39,AS39)-1)</f>
        <v/>
      </c>
      <c r="BF39" s="11" t="str">
        <f>IF(BI39="","",1+MAX(BF$3:BF38))</f>
        <v/>
      </c>
      <c r="BG39" s="11" t="str">
        <f t="shared" si="19"/>
        <v/>
      </c>
      <c r="BH39" s="12" t="str">
        <f t="shared" si="64"/>
        <v/>
      </c>
      <c r="BI39" s="11" t="str">
        <f t="shared" si="9"/>
        <v/>
      </c>
      <c r="BJ39" s="12" t="str">
        <f t="shared" si="20"/>
        <v/>
      </c>
      <c r="BK39" s="11" t="str">
        <f t="shared" si="21"/>
        <v/>
      </c>
      <c r="BL39" s="11" t="str">
        <f t="shared" si="22"/>
        <v/>
      </c>
      <c r="BM39" s="11" t="str">
        <f t="shared" si="53"/>
        <v/>
      </c>
      <c r="BN39" s="12" t="str">
        <f t="shared" si="23"/>
        <v/>
      </c>
      <c r="BO39" s="28" t="str">
        <f>IF(BT39="","",1+MAX(BO$2:BO38))</f>
        <v/>
      </c>
      <c r="BP39" s="11" t="str">
        <f t="shared" si="65"/>
        <v/>
      </c>
      <c r="BQ39" s="12" t="str">
        <f t="shared" si="66"/>
        <v/>
      </c>
      <c r="BR39" s="11" t="str">
        <f t="shared" si="10"/>
        <v/>
      </c>
      <c r="BS39" s="12" t="str">
        <f t="shared" si="24"/>
        <v/>
      </c>
      <c r="BT39" s="11" t="str">
        <f t="shared" si="25"/>
        <v/>
      </c>
      <c r="BU39" s="11" t="str">
        <f t="shared" si="26"/>
        <v/>
      </c>
      <c r="BV39" s="11" t="str">
        <f t="shared" si="27"/>
        <v/>
      </c>
      <c r="BW39" s="12" t="str">
        <f t="shared" si="28"/>
        <v/>
      </c>
      <c r="BX39" s="28" t="str">
        <f>IF(CA39="","",1+MAX(BX$2:BX38))</f>
        <v/>
      </c>
      <c r="BY39" s="11" t="str">
        <f t="shared" si="67"/>
        <v/>
      </c>
      <c r="BZ39" s="12" t="str">
        <f t="shared" si="68"/>
        <v/>
      </c>
      <c r="CA39" s="11" t="str">
        <f t="shared" si="11"/>
        <v/>
      </c>
      <c r="CB39" s="12" t="str">
        <f t="shared" si="29"/>
        <v/>
      </c>
      <c r="CC39" s="11" t="str">
        <f t="shared" si="30"/>
        <v/>
      </c>
      <c r="CD39" s="11" t="str">
        <f t="shared" si="31"/>
        <v/>
      </c>
      <c r="CE39" s="11" t="str">
        <f t="shared" si="32"/>
        <v/>
      </c>
      <c r="CF39" s="106" t="str">
        <f t="shared" si="33"/>
        <v/>
      </c>
      <c r="CG39" s="28" t="str">
        <f>IF(CJ39="","",1+MAX(CG$2:CG38))</f>
        <v/>
      </c>
      <c r="CH39" s="11" t="str">
        <f t="shared" si="34"/>
        <v/>
      </c>
      <c r="CI39" s="12" t="str">
        <f t="shared" si="69"/>
        <v/>
      </c>
      <c r="CJ39" s="11" t="str">
        <f t="shared" si="12"/>
        <v/>
      </c>
      <c r="CK39" s="12" t="str">
        <f t="shared" si="35"/>
        <v/>
      </c>
      <c r="CL39" s="11" t="str">
        <f t="shared" si="36"/>
        <v/>
      </c>
      <c r="CM39" s="11" t="str">
        <f t="shared" si="37"/>
        <v/>
      </c>
      <c r="CN39" s="11" t="str">
        <f t="shared" si="38"/>
        <v/>
      </c>
      <c r="CO39" s="106" t="str">
        <f t="shared" si="39"/>
        <v/>
      </c>
      <c r="CP39" s="101" t="str">
        <f>IF(CS39="","",1+MAX(CP$2:CP38))</f>
        <v/>
      </c>
      <c r="CQ39" s="11" t="str">
        <f t="shared" si="40"/>
        <v/>
      </c>
      <c r="CR39" s="12" t="str">
        <f t="shared" si="70"/>
        <v/>
      </c>
      <c r="CS39" s="11" t="str">
        <f t="shared" si="13"/>
        <v/>
      </c>
      <c r="CT39" s="12" t="str">
        <f t="shared" si="41"/>
        <v/>
      </c>
      <c r="CU39" s="11" t="str">
        <f t="shared" si="42"/>
        <v/>
      </c>
      <c r="CV39" s="11" t="str">
        <f t="shared" si="43"/>
        <v/>
      </c>
      <c r="CW39" s="11" t="str">
        <f t="shared" si="44"/>
        <v/>
      </c>
      <c r="CX39" s="106" t="str">
        <f t="shared" si="45"/>
        <v/>
      </c>
      <c r="CY39" s="101" t="str">
        <f>IF(DB39="","",1+MAX(CY$2:CY38))</f>
        <v/>
      </c>
      <c r="CZ39" s="11" t="str">
        <f t="shared" si="71"/>
        <v/>
      </c>
      <c r="DA39" s="12" t="str">
        <f t="shared" si="72"/>
        <v/>
      </c>
      <c r="DB39" s="11" t="str">
        <f t="shared" si="14"/>
        <v/>
      </c>
      <c r="DC39" s="12" t="str">
        <f t="shared" si="73"/>
        <v/>
      </c>
      <c r="DD39" s="11" t="str">
        <f t="shared" si="74"/>
        <v/>
      </c>
      <c r="DE39" s="11" t="str">
        <f t="shared" si="75"/>
        <v/>
      </c>
      <c r="DF39" s="11" t="str">
        <f t="shared" si="76"/>
        <v/>
      </c>
      <c r="DG39" s="11" t="str">
        <f t="shared" si="77"/>
        <v/>
      </c>
    </row>
    <row r="40" spans="1:111" ht="19.95" customHeight="1" x14ac:dyDescent="0.45">
      <c r="B40" s="11"/>
      <c r="C40" s="11"/>
      <c r="D40" s="11"/>
      <c r="E40" s="15"/>
      <c r="F40" s="11"/>
      <c r="G40" s="29"/>
      <c r="I40" s="11"/>
      <c r="J40" s="11"/>
      <c r="K40" s="11"/>
      <c r="L40" s="15"/>
      <c r="M40" s="11"/>
      <c r="N40" s="29"/>
      <c r="P40" s="11"/>
      <c r="Q40" s="11"/>
      <c r="R40" s="11"/>
      <c r="S40" s="15"/>
      <c r="T40" s="11"/>
      <c r="U40" s="29"/>
      <c r="W40" s="11"/>
      <c r="X40" s="11"/>
      <c r="Y40" s="11"/>
      <c r="Z40" s="15"/>
      <c r="AA40" s="11"/>
      <c r="AB40" s="29"/>
      <c r="AD40" s="11"/>
      <c r="AE40" s="11"/>
      <c r="AF40" s="11"/>
      <c r="AG40" s="15"/>
      <c r="AH40" s="11"/>
      <c r="AI40" s="29"/>
      <c r="AK40" s="11"/>
      <c r="AL40" s="11"/>
      <c r="AM40" s="11"/>
      <c r="AN40" s="15"/>
      <c r="AO40" s="11"/>
      <c r="AP40" s="29"/>
      <c r="AS40" s="11" t="str">
        <f t="shared" si="78"/>
        <v/>
      </c>
      <c r="AT40" s="11" t="str">
        <f t="shared" si="78"/>
        <v/>
      </c>
      <c r="AU40" s="11" t="str">
        <f t="shared" si="78"/>
        <v/>
      </c>
      <c r="AV40" s="15" t="str">
        <f t="shared" si="78"/>
        <v/>
      </c>
      <c r="AW40" s="11" t="str">
        <f t="shared" si="78"/>
        <v/>
      </c>
      <c r="AX40" s="11" t="str">
        <f t="shared" si="78"/>
        <v/>
      </c>
      <c r="AY40" s="11" t="str">
        <f t="shared" si="78"/>
        <v/>
      </c>
      <c r="AZ40" s="30" t="str">
        <f t="shared" si="51"/>
        <v/>
      </c>
      <c r="BA40" s="89" t="str">
        <f t="shared" si="17"/>
        <v/>
      </c>
      <c r="BB40" s="28">
        <v>38</v>
      </c>
      <c r="BC40" s="11" t="str">
        <f t="shared" si="18"/>
        <v/>
      </c>
      <c r="BD40" s="11" t="str">
        <f>IF(AS40="","",RANK(AS40,$AS$3:$AS$42,1)+COUNTIF($AS$3:AS40,AS40)-1)</f>
        <v/>
      </c>
      <c r="BF40" s="11" t="str">
        <f>IF(BI40="","",1+MAX(BF$3:BF39))</f>
        <v/>
      </c>
      <c r="BG40" s="11" t="str">
        <f t="shared" si="19"/>
        <v/>
      </c>
      <c r="BH40" s="12" t="str">
        <f t="shared" si="64"/>
        <v/>
      </c>
      <c r="BI40" s="11" t="str">
        <f t="shared" si="9"/>
        <v/>
      </c>
      <c r="BJ40" s="12" t="str">
        <f t="shared" si="20"/>
        <v/>
      </c>
      <c r="BK40" s="11" t="str">
        <f t="shared" si="21"/>
        <v/>
      </c>
      <c r="BL40" s="11" t="str">
        <f t="shared" si="22"/>
        <v/>
      </c>
      <c r="BM40" s="11" t="str">
        <f t="shared" si="53"/>
        <v/>
      </c>
      <c r="BN40" s="12" t="str">
        <f t="shared" si="23"/>
        <v/>
      </c>
      <c r="BO40" s="28" t="str">
        <f>IF(BT40="","",1+MAX(BO$2:BO39))</f>
        <v/>
      </c>
      <c r="BP40" s="11" t="str">
        <f t="shared" si="65"/>
        <v/>
      </c>
      <c r="BQ40" s="12" t="str">
        <f t="shared" si="66"/>
        <v/>
      </c>
      <c r="BR40" s="11" t="str">
        <f t="shared" si="10"/>
        <v/>
      </c>
      <c r="BS40" s="12" t="str">
        <f t="shared" si="24"/>
        <v/>
      </c>
      <c r="BT40" s="11" t="str">
        <f t="shared" si="25"/>
        <v/>
      </c>
      <c r="BU40" s="11" t="str">
        <f t="shared" si="26"/>
        <v/>
      </c>
      <c r="BV40" s="11" t="str">
        <f t="shared" si="27"/>
        <v/>
      </c>
      <c r="BW40" s="12" t="str">
        <f t="shared" si="28"/>
        <v/>
      </c>
      <c r="BX40" s="28" t="str">
        <f>IF(CA40="","",1+MAX(BX$2:BX39))</f>
        <v/>
      </c>
      <c r="BY40" s="11" t="str">
        <f t="shared" si="67"/>
        <v/>
      </c>
      <c r="BZ40" s="12" t="str">
        <f t="shared" si="68"/>
        <v/>
      </c>
      <c r="CA40" s="11" t="str">
        <f t="shared" si="11"/>
        <v/>
      </c>
      <c r="CB40" s="12" t="str">
        <f t="shared" si="29"/>
        <v/>
      </c>
      <c r="CC40" s="11" t="str">
        <f t="shared" si="30"/>
        <v/>
      </c>
      <c r="CD40" s="11" t="str">
        <f t="shared" si="31"/>
        <v/>
      </c>
      <c r="CE40" s="11" t="str">
        <f t="shared" si="32"/>
        <v/>
      </c>
      <c r="CF40" s="106" t="str">
        <f t="shared" si="33"/>
        <v/>
      </c>
      <c r="CG40" s="28" t="str">
        <f>IF(CJ40="","",1+MAX(CG$2:CG39))</f>
        <v/>
      </c>
      <c r="CH40" s="11" t="str">
        <f t="shared" si="34"/>
        <v/>
      </c>
      <c r="CI40" s="12" t="str">
        <f t="shared" si="69"/>
        <v/>
      </c>
      <c r="CJ40" s="11" t="str">
        <f t="shared" si="12"/>
        <v/>
      </c>
      <c r="CK40" s="12" t="str">
        <f t="shared" si="35"/>
        <v/>
      </c>
      <c r="CL40" s="11" t="str">
        <f t="shared" si="36"/>
        <v/>
      </c>
      <c r="CM40" s="11" t="str">
        <f t="shared" si="37"/>
        <v/>
      </c>
      <c r="CN40" s="11" t="str">
        <f t="shared" si="38"/>
        <v/>
      </c>
      <c r="CO40" s="106" t="str">
        <f t="shared" si="39"/>
        <v/>
      </c>
      <c r="CP40" s="101" t="str">
        <f>IF(CS40="","",1+MAX(CP$2:CP39))</f>
        <v/>
      </c>
      <c r="CQ40" s="11" t="str">
        <f t="shared" si="40"/>
        <v/>
      </c>
      <c r="CR40" s="12" t="str">
        <f t="shared" si="70"/>
        <v/>
      </c>
      <c r="CS40" s="11" t="str">
        <f t="shared" si="13"/>
        <v/>
      </c>
      <c r="CT40" s="12" t="str">
        <f t="shared" si="41"/>
        <v/>
      </c>
      <c r="CU40" s="11" t="str">
        <f t="shared" si="42"/>
        <v/>
      </c>
      <c r="CV40" s="11" t="str">
        <f t="shared" si="43"/>
        <v/>
      </c>
      <c r="CW40" s="11" t="str">
        <f t="shared" si="44"/>
        <v/>
      </c>
      <c r="CX40" s="106" t="str">
        <f t="shared" si="45"/>
        <v/>
      </c>
      <c r="CY40" s="101" t="str">
        <f>IF(DB40="","",1+MAX(CY$2:CY39))</f>
        <v/>
      </c>
      <c r="CZ40" s="11" t="str">
        <f t="shared" si="71"/>
        <v/>
      </c>
      <c r="DA40" s="12" t="str">
        <f t="shared" si="72"/>
        <v/>
      </c>
      <c r="DB40" s="11" t="str">
        <f t="shared" si="14"/>
        <v/>
      </c>
      <c r="DC40" s="12" t="str">
        <f t="shared" si="73"/>
        <v/>
      </c>
      <c r="DD40" s="11" t="str">
        <f t="shared" si="74"/>
        <v/>
      </c>
      <c r="DE40" s="11" t="str">
        <f t="shared" si="75"/>
        <v/>
      </c>
      <c r="DF40" s="11" t="str">
        <f t="shared" si="76"/>
        <v/>
      </c>
      <c r="DG40" s="11" t="str">
        <f t="shared" si="77"/>
        <v/>
      </c>
    </row>
    <row r="41" spans="1:111" ht="19.95" customHeight="1" x14ac:dyDescent="0.45">
      <c r="B41" s="11"/>
      <c r="C41" s="11"/>
      <c r="D41" s="11"/>
      <c r="E41" s="15"/>
      <c r="F41" s="11"/>
      <c r="G41" s="29"/>
      <c r="I41" s="11"/>
      <c r="J41" s="11"/>
      <c r="K41" s="11"/>
      <c r="L41" s="15"/>
      <c r="M41" s="11"/>
      <c r="N41" s="29"/>
      <c r="P41" s="11"/>
      <c r="Q41" s="11"/>
      <c r="R41" s="11"/>
      <c r="S41" s="15"/>
      <c r="T41" s="11"/>
      <c r="U41" s="29"/>
      <c r="W41" s="11"/>
      <c r="X41" s="11"/>
      <c r="Y41" s="11"/>
      <c r="Z41" s="15"/>
      <c r="AA41" s="11"/>
      <c r="AB41" s="29"/>
      <c r="AD41" s="11"/>
      <c r="AE41" s="11"/>
      <c r="AF41" s="11"/>
      <c r="AG41" s="15"/>
      <c r="AH41" s="11"/>
      <c r="AI41" s="29"/>
      <c r="AK41" s="11"/>
      <c r="AL41" s="11"/>
      <c r="AM41" s="11"/>
      <c r="AN41" s="15"/>
      <c r="AO41" s="11"/>
      <c r="AP41" s="29"/>
      <c r="AS41" s="11" t="str">
        <f t="shared" si="78"/>
        <v/>
      </c>
      <c r="AT41" s="11" t="str">
        <f t="shared" si="78"/>
        <v/>
      </c>
      <c r="AU41" s="11" t="str">
        <f t="shared" si="78"/>
        <v/>
      </c>
      <c r="AV41" s="15" t="str">
        <f t="shared" si="78"/>
        <v/>
      </c>
      <c r="AW41" s="11" t="str">
        <f t="shared" si="78"/>
        <v/>
      </c>
      <c r="AX41" s="11" t="str">
        <f t="shared" si="78"/>
        <v/>
      </c>
      <c r="AY41" s="11" t="str">
        <f t="shared" si="78"/>
        <v/>
      </c>
      <c r="AZ41" s="30" t="str">
        <f t="shared" si="51"/>
        <v/>
      </c>
      <c r="BA41" s="89" t="str">
        <f t="shared" si="17"/>
        <v/>
      </c>
      <c r="BB41" s="28">
        <v>39</v>
      </c>
      <c r="BC41" s="11" t="str">
        <f t="shared" si="18"/>
        <v/>
      </c>
      <c r="BD41" s="11" t="str">
        <f>IF(AS41="","",RANK(AS41,$AS$3:$AS$42,1)+COUNTIF($AS$3:AS41,AS41)-1)</f>
        <v/>
      </c>
      <c r="BF41" s="11" t="str">
        <f>IF(BI41="","",1+MAX(BF$3:BF40))</f>
        <v/>
      </c>
      <c r="BG41" s="11" t="str">
        <f t="shared" si="19"/>
        <v/>
      </c>
      <c r="BH41" s="12" t="str">
        <f t="shared" si="64"/>
        <v/>
      </c>
      <c r="BI41" s="11" t="str">
        <f t="shared" si="9"/>
        <v/>
      </c>
      <c r="BJ41" s="12" t="str">
        <f t="shared" si="20"/>
        <v/>
      </c>
      <c r="BK41" s="11" t="str">
        <f t="shared" si="21"/>
        <v/>
      </c>
      <c r="BL41" s="11" t="str">
        <f t="shared" si="22"/>
        <v/>
      </c>
      <c r="BM41" s="11" t="str">
        <f t="shared" si="53"/>
        <v/>
      </c>
      <c r="BN41" s="12" t="str">
        <f t="shared" si="23"/>
        <v/>
      </c>
      <c r="BO41" s="28" t="str">
        <f>IF(BT41="","",1+MAX(BO$2:BO40))</f>
        <v/>
      </c>
      <c r="BP41" s="11" t="str">
        <f t="shared" si="65"/>
        <v/>
      </c>
      <c r="BQ41" s="12" t="str">
        <f t="shared" si="66"/>
        <v/>
      </c>
      <c r="BR41" s="11" t="str">
        <f t="shared" si="10"/>
        <v/>
      </c>
      <c r="BS41" s="12" t="str">
        <f t="shared" si="24"/>
        <v/>
      </c>
      <c r="BT41" s="11" t="str">
        <f t="shared" si="25"/>
        <v/>
      </c>
      <c r="BU41" s="11" t="str">
        <f t="shared" si="26"/>
        <v/>
      </c>
      <c r="BV41" s="11" t="str">
        <f t="shared" si="27"/>
        <v/>
      </c>
      <c r="BW41" s="12" t="str">
        <f t="shared" si="28"/>
        <v/>
      </c>
      <c r="BX41" s="28" t="str">
        <f>IF(CA41="","",1+MAX(BX$2:BX40))</f>
        <v/>
      </c>
      <c r="BY41" s="11" t="str">
        <f t="shared" si="67"/>
        <v/>
      </c>
      <c r="BZ41" s="12" t="str">
        <f t="shared" si="68"/>
        <v/>
      </c>
      <c r="CA41" s="11" t="str">
        <f t="shared" si="11"/>
        <v/>
      </c>
      <c r="CB41" s="12" t="str">
        <f t="shared" si="29"/>
        <v/>
      </c>
      <c r="CC41" s="11" t="str">
        <f t="shared" si="30"/>
        <v/>
      </c>
      <c r="CD41" s="11" t="str">
        <f t="shared" si="31"/>
        <v/>
      </c>
      <c r="CE41" s="11" t="str">
        <f t="shared" si="32"/>
        <v/>
      </c>
      <c r="CF41" s="106" t="str">
        <f t="shared" si="33"/>
        <v/>
      </c>
      <c r="CG41" s="28" t="str">
        <f>IF(CJ41="","",1+MAX(CG$2:CG40))</f>
        <v/>
      </c>
      <c r="CH41" s="11" t="str">
        <f t="shared" si="34"/>
        <v/>
      </c>
      <c r="CI41" s="12" t="str">
        <f t="shared" si="69"/>
        <v/>
      </c>
      <c r="CJ41" s="11" t="str">
        <f t="shared" si="12"/>
        <v/>
      </c>
      <c r="CK41" s="12" t="str">
        <f t="shared" si="35"/>
        <v/>
      </c>
      <c r="CL41" s="11" t="str">
        <f t="shared" si="36"/>
        <v/>
      </c>
      <c r="CM41" s="11" t="str">
        <f t="shared" si="37"/>
        <v/>
      </c>
      <c r="CN41" s="11" t="str">
        <f t="shared" si="38"/>
        <v/>
      </c>
      <c r="CO41" s="106" t="str">
        <f t="shared" si="39"/>
        <v/>
      </c>
      <c r="CP41" s="101" t="str">
        <f>IF(CS41="","",1+MAX(CP$2:CP40))</f>
        <v/>
      </c>
      <c r="CQ41" s="11" t="str">
        <f t="shared" si="40"/>
        <v/>
      </c>
      <c r="CR41" s="12" t="str">
        <f t="shared" si="70"/>
        <v/>
      </c>
      <c r="CS41" s="11" t="str">
        <f t="shared" si="13"/>
        <v/>
      </c>
      <c r="CT41" s="12" t="str">
        <f t="shared" si="41"/>
        <v/>
      </c>
      <c r="CU41" s="11" t="str">
        <f t="shared" si="42"/>
        <v/>
      </c>
      <c r="CV41" s="11" t="str">
        <f t="shared" si="43"/>
        <v/>
      </c>
      <c r="CW41" s="11" t="str">
        <f t="shared" si="44"/>
        <v/>
      </c>
      <c r="CX41" s="106" t="str">
        <f t="shared" si="45"/>
        <v/>
      </c>
      <c r="CY41" s="101" t="str">
        <f>IF(DB41="","",1+MAX(CY$2:CY40))</f>
        <v/>
      </c>
      <c r="CZ41" s="11" t="str">
        <f t="shared" si="71"/>
        <v/>
      </c>
      <c r="DA41" s="12" t="str">
        <f t="shared" si="72"/>
        <v/>
      </c>
      <c r="DB41" s="11" t="str">
        <f t="shared" si="14"/>
        <v/>
      </c>
      <c r="DC41" s="12" t="str">
        <f t="shared" si="73"/>
        <v/>
      </c>
      <c r="DD41" s="11" t="str">
        <f t="shared" si="74"/>
        <v/>
      </c>
      <c r="DE41" s="11" t="str">
        <f t="shared" si="75"/>
        <v/>
      </c>
      <c r="DF41" s="11" t="str">
        <f t="shared" si="76"/>
        <v/>
      </c>
      <c r="DG41" s="11" t="str">
        <f t="shared" si="77"/>
        <v/>
      </c>
    </row>
    <row r="42" spans="1:111" ht="19.95" customHeight="1" x14ac:dyDescent="0.45">
      <c r="B42" s="11"/>
      <c r="C42" s="11"/>
      <c r="D42" s="11"/>
      <c r="E42" s="15"/>
      <c r="F42" s="11"/>
      <c r="G42" s="29"/>
      <c r="I42" s="11"/>
      <c r="J42" s="11"/>
      <c r="K42" s="11"/>
      <c r="L42" s="15"/>
      <c r="M42" s="11"/>
      <c r="N42" s="29"/>
      <c r="P42" s="11"/>
      <c r="Q42" s="11"/>
      <c r="R42" s="11"/>
      <c r="S42" s="15"/>
      <c r="T42" s="11"/>
      <c r="U42" s="29"/>
      <c r="W42" s="11"/>
      <c r="X42" s="11"/>
      <c r="Y42" s="11"/>
      <c r="Z42" s="15"/>
      <c r="AA42" s="11"/>
      <c r="AB42" s="29"/>
      <c r="AD42" s="11"/>
      <c r="AE42" s="11"/>
      <c r="AF42" s="11"/>
      <c r="AG42" s="15"/>
      <c r="AH42" s="11"/>
      <c r="AI42" s="29"/>
      <c r="AK42" s="11"/>
      <c r="AL42" s="11"/>
      <c r="AM42" s="11"/>
      <c r="AN42" s="15"/>
      <c r="AO42" s="11"/>
      <c r="AP42" s="29"/>
      <c r="AS42" s="11" t="str">
        <f t="shared" si="78"/>
        <v/>
      </c>
      <c r="AT42" s="11" t="str">
        <f t="shared" si="78"/>
        <v/>
      </c>
      <c r="AU42" s="11" t="str">
        <f t="shared" si="78"/>
        <v/>
      </c>
      <c r="AV42" s="15" t="str">
        <f t="shared" si="78"/>
        <v/>
      </c>
      <c r="AW42" s="11" t="str">
        <f t="shared" si="78"/>
        <v/>
      </c>
      <c r="AX42" s="11" t="str">
        <f t="shared" si="78"/>
        <v/>
      </c>
      <c r="AY42" s="11" t="str">
        <f t="shared" si="78"/>
        <v/>
      </c>
      <c r="AZ42" s="30" t="str">
        <f t="shared" si="51"/>
        <v/>
      </c>
      <c r="BA42" s="89" t="str">
        <f t="shared" si="17"/>
        <v/>
      </c>
      <c r="BB42" s="28">
        <v>40</v>
      </c>
      <c r="BC42" s="11" t="str">
        <f t="shared" si="18"/>
        <v/>
      </c>
      <c r="BD42" s="11" t="str">
        <f>IF(AS42="","",RANK(AS42,$AS$3:$AS$42,1)+COUNTIF($AS$3:AS42,AS42)-1)</f>
        <v/>
      </c>
      <c r="BF42" s="11" t="str">
        <f>IF(BI42="","",1+MAX(BF$3:BF41))</f>
        <v/>
      </c>
      <c r="BG42" s="11" t="str">
        <f t="shared" si="19"/>
        <v/>
      </c>
      <c r="BH42" s="12" t="str">
        <f t="shared" si="64"/>
        <v/>
      </c>
      <c r="BI42" s="11" t="str">
        <f t="shared" si="9"/>
        <v/>
      </c>
      <c r="BJ42" s="12" t="str">
        <f t="shared" si="20"/>
        <v/>
      </c>
      <c r="BK42" s="11" t="str">
        <f t="shared" si="21"/>
        <v/>
      </c>
      <c r="BL42" s="11" t="str">
        <f t="shared" si="22"/>
        <v/>
      </c>
      <c r="BM42" s="11" t="str">
        <f t="shared" si="53"/>
        <v/>
      </c>
      <c r="BN42" s="12" t="str">
        <f t="shared" si="23"/>
        <v/>
      </c>
      <c r="BO42" s="28" t="str">
        <f>IF(BT42="","",1+MAX(BO$2:BO41))</f>
        <v/>
      </c>
      <c r="BP42" s="11" t="str">
        <f t="shared" si="65"/>
        <v/>
      </c>
      <c r="BQ42" s="12" t="str">
        <f t="shared" si="66"/>
        <v/>
      </c>
      <c r="BR42" s="11" t="str">
        <f t="shared" si="10"/>
        <v/>
      </c>
      <c r="BS42" s="12" t="str">
        <f t="shared" si="24"/>
        <v/>
      </c>
      <c r="BT42" s="11" t="str">
        <f t="shared" si="25"/>
        <v/>
      </c>
      <c r="BU42" s="11" t="str">
        <f t="shared" si="26"/>
        <v/>
      </c>
      <c r="BV42" s="11" t="str">
        <f t="shared" si="27"/>
        <v/>
      </c>
      <c r="BW42" s="12" t="str">
        <f t="shared" si="28"/>
        <v/>
      </c>
      <c r="BX42" s="28" t="str">
        <f>IF(CA42="","",1+MAX(BX$2:BX41))</f>
        <v/>
      </c>
      <c r="BY42" s="11" t="str">
        <f t="shared" si="67"/>
        <v/>
      </c>
      <c r="BZ42" s="12" t="str">
        <f t="shared" si="68"/>
        <v/>
      </c>
      <c r="CA42" s="11" t="str">
        <f t="shared" si="11"/>
        <v/>
      </c>
      <c r="CB42" s="12" t="str">
        <f t="shared" si="29"/>
        <v/>
      </c>
      <c r="CC42" s="11" t="str">
        <f t="shared" si="30"/>
        <v/>
      </c>
      <c r="CD42" s="11" t="str">
        <f t="shared" si="31"/>
        <v/>
      </c>
      <c r="CE42" s="11" t="str">
        <f t="shared" si="32"/>
        <v/>
      </c>
      <c r="CF42" s="106" t="str">
        <f t="shared" si="33"/>
        <v/>
      </c>
      <c r="CG42" s="28" t="str">
        <f>IF(CJ42="","",1+MAX(CG$2:CG41))</f>
        <v/>
      </c>
      <c r="CH42" s="11" t="str">
        <f t="shared" si="34"/>
        <v/>
      </c>
      <c r="CI42" s="12" t="str">
        <f t="shared" si="69"/>
        <v/>
      </c>
      <c r="CJ42" s="11" t="str">
        <f t="shared" si="12"/>
        <v/>
      </c>
      <c r="CK42" s="12" t="str">
        <f t="shared" si="35"/>
        <v/>
      </c>
      <c r="CL42" s="11" t="str">
        <f t="shared" si="36"/>
        <v/>
      </c>
      <c r="CM42" s="11" t="str">
        <f t="shared" si="37"/>
        <v/>
      </c>
      <c r="CN42" s="11" t="str">
        <f t="shared" si="38"/>
        <v/>
      </c>
      <c r="CO42" s="106" t="str">
        <f t="shared" si="39"/>
        <v/>
      </c>
      <c r="CP42" s="101" t="str">
        <f>IF(CS42="","",1+MAX(CP$2:CP41))</f>
        <v/>
      </c>
      <c r="CQ42" s="11" t="str">
        <f t="shared" si="40"/>
        <v/>
      </c>
      <c r="CR42" s="12" t="str">
        <f t="shared" si="70"/>
        <v/>
      </c>
      <c r="CS42" s="11" t="str">
        <f t="shared" si="13"/>
        <v/>
      </c>
      <c r="CT42" s="12" t="str">
        <f t="shared" si="41"/>
        <v/>
      </c>
      <c r="CU42" s="11" t="str">
        <f t="shared" si="42"/>
        <v/>
      </c>
      <c r="CV42" s="11" t="str">
        <f t="shared" si="43"/>
        <v/>
      </c>
      <c r="CW42" s="11" t="str">
        <f t="shared" si="44"/>
        <v/>
      </c>
      <c r="CX42" s="106" t="str">
        <f t="shared" si="45"/>
        <v/>
      </c>
      <c r="CY42" s="101" t="str">
        <f>IF(DB42="","",1+MAX(CY$2:CY41))</f>
        <v/>
      </c>
      <c r="CZ42" s="11" t="str">
        <f t="shared" si="71"/>
        <v/>
      </c>
      <c r="DA42" s="12" t="str">
        <f t="shared" si="72"/>
        <v/>
      </c>
      <c r="DB42" s="11" t="str">
        <f t="shared" si="14"/>
        <v/>
      </c>
      <c r="DC42" s="12" t="str">
        <f t="shared" si="73"/>
        <v/>
      </c>
      <c r="DD42" s="11" t="str">
        <f t="shared" si="74"/>
        <v/>
      </c>
      <c r="DE42" s="11" t="str">
        <f t="shared" si="75"/>
        <v/>
      </c>
      <c r="DF42" s="11" t="str">
        <f t="shared" si="76"/>
        <v/>
      </c>
      <c r="DG42" s="11" t="str">
        <f t="shared" si="77"/>
        <v/>
      </c>
    </row>
    <row r="44" spans="1:111" ht="19.95" customHeight="1" x14ac:dyDescent="0.45">
      <c r="B44" s="32" t="str">
        <f>IF(B2="","",B2)</f>
        <v>クリーチャー</v>
      </c>
      <c r="C44" s="15">
        <f>SUMIF(B3:B42,"&lt;&gt;"&amp;"",C3:C42)</f>
        <v>0</v>
      </c>
      <c r="D44" s="32" t="s">
        <v>1</v>
      </c>
      <c r="E44" s="108"/>
      <c r="F44" s="17"/>
      <c r="I44" s="32" t="str">
        <f>IF(I2="","",I2)</f>
        <v>呪文</v>
      </c>
      <c r="J44" s="15">
        <f>SUMIF(I3:I42,"&lt;&gt;"&amp;"",J3:J42)</f>
        <v>0</v>
      </c>
      <c r="K44" s="32" t="s">
        <v>1</v>
      </c>
      <c r="L44" s="107"/>
      <c r="M44" s="17"/>
      <c r="P44" s="32" t="str">
        <f>IF(P2="","",P2)</f>
        <v>タマシード</v>
      </c>
      <c r="Q44" s="15">
        <f>SUMIF(P3:P42,"&lt;&gt;"&amp;"",Q3:Q42)</f>
        <v>0</v>
      </c>
      <c r="R44" s="32" t="s">
        <v>1</v>
      </c>
      <c r="S44" s="107"/>
      <c r="T44" s="17"/>
      <c r="W44" s="32" t="str">
        <f>IF(W2="","",W2)</f>
        <v>フィールド</v>
      </c>
      <c r="X44" s="15">
        <f>SUMIF(W3:W42,"&lt;&gt;"&amp;"",X3:X42)</f>
        <v>0</v>
      </c>
      <c r="Y44" s="32" t="s">
        <v>1</v>
      </c>
      <c r="Z44" s="107"/>
      <c r="AA44" s="17"/>
      <c r="AD44" s="32" t="str">
        <f>IF(AD2="","",AD2)</f>
        <v>クロスギア</v>
      </c>
      <c r="AE44" s="15">
        <f>SUMIF(AD3:AD42,"&lt;&gt;"&amp;"",AE3:AE42)</f>
        <v>0</v>
      </c>
      <c r="AF44" s="32" t="s">
        <v>1</v>
      </c>
      <c r="AG44" s="107"/>
      <c r="AH44" s="17"/>
      <c r="AK44" s="32" t="str">
        <f>IF(AK2="","",AK2)</f>
        <v>城</v>
      </c>
      <c r="AL44" s="15">
        <f>SUMIF(AK3:AK42,"&lt;&gt;"&amp;"",AL3:AL42)</f>
        <v>0</v>
      </c>
      <c r="AM44" s="32" t="s">
        <v>1</v>
      </c>
      <c r="AN44" s="107"/>
      <c r="AO44" s="17"/>
      <c r="AW44" s="15" t="s">
        <v>52</v>
      </c>
      <c r="AX44" s="15">
        <f>SUMIF(AW3:AW42,"&lt;&gt;"&amp;"",AX3:AX42)</f>
        <v>0</v>
      </c>
      <c r="AY44" s="32" t="s">
        <v>53</v>
      </c>
    </row>
    <row r="47" spans="1:111" ht="19.95" customHeight="1" x14ac:dyDescent="0.45">
      <c r="A47" s="96" t="s">
        <v>11</v>
      </c>
      <c r="B47" s="117" t="s">
        <v>47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9"/>
      <c r="O47" s="115" t="s">
        <v>5</v>
      </c>
      <c r="P47" s="115"/>
      <c r="Q47" s="115"/>
      <c r="R47" s="115"/>
      <c r="S47" s="115"/>
      <c r="T47" s="115"/>
      <c r="Z47" s="10"/>
    </row>
    <row r="48" spans="1:111" ht="19.95" customHeight="1" x14ac:dyDescent="0.45">
      <c r="A48" s="97">
        <v>1</v>
      </c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4"/>
      <c r="O48" s="116" t="str">
        <f>IF(AV3="","",AV3)</f>
        <v/>
      </c>
      <c r="P48" s="116"/>
      <c r="Q48" s="116"/>
      <c r="R48" s="116"/>
      <c r="S48" s="116"/>
      <c r="T48" s="116"/>
      <c r="Z48" s="10"/>
    </row>
    <row r="49" spans="1:26" ht="19.95" customHeight="1" x14ac:dyDescent="0.45">
      <c r="A49" s="97">
        <v>2</v>
      </c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4"/>
      <c r="O49" s="116" t="str">
        <f t="shared" ref="O49:O87" si="79">IF(AV4="","",AV4)</f>
        <v/>
      </c>
      <c r="P49" s="116"/>
      <c r="Q49" s="116"/>
      <c r="R49" s="116"/>
      <c r="S49" s="116"/>
      <c r="T49" s="116"/>
      <c r="Z49" s="10"/>
    </row>
    <row r="50" spans="1:26" ht="19.95" customHeight="1" x14ac:dyDescent="0.45">
      <c r="A50" s="97">
        <v>3</v>
      </c>
      <c r="B50" s="112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4"/>
      <c r="O50" s="116" t="str">
        <f t="shared" si="79"/>
        <v/>
      </c>
      <c r="P50" s="116"/>
      <c r="Q50" s="116"/>
      <c r="R50" s="116"/>
      <c r="S50" s="116"/>
      <c r="T50" s="116"/>
      <c r="Z50" s="10"/>
    </row>
    <row r="51" spans="1:26" ht="19.95" customHeight="1" x14ac:dyDescent="0.45">
      <c r="A51" s="97">
        <v>4</v>
      </c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  <c r="O51" s="116" t="str">
        <f t="shared" si="79"/>
        <v/>
      </c>
      <c r="P51" s="116"/>
      <c r="Q51" s="116"/>
      <c r="R51" s="116"/>
      <c r="S51" s="116"/>
      <c r="T51" s="116"/>
      <c r="Z51" s="10"/>
    </row>
    <row r="52" spans="1:26" ht="19.95" customHeight="1" x14ac:dyDescent="0.45">
      <c r="A52" s="97">
        <v>5</v>
      </c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4"/>
      <c r="O52" s="116" t="str">
        <f t="shared" si="79"/>
        <v/>
      </c>
      <c r="P52" s="116"/>
      <c r="Q52" s="116"/>
      <c r="R52" s="116"/>
      <c r="S52" s="116"/>
      <c r="T52" s="116"/>
      <c r="Z52" s="10"/>
    </row>
    <row r="53" spans="1:26" ht="19.95" customHeight="1" x14ac:dyDescent="0.45">
      <c r="A53" s="97">
        <v>6</v>
      </c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4"/>
      <c r="O53" s="116" t="str">
        <f t="shared" si="79"/>
        <v/>
      </c>
      <c r="P53" s="116"/>
      <c r="Q53" s="116"/>
      <c r="R53" s="116"/>
      <c r="S53" s="116"/>
      <c r="T53" s="116"/>
      <c r="Z53" s="10"/>
    </row>
    <row r="54" spans="1:26" ht="19.95" customHeight="1" x14ac:dyDescent="0.45">
      <c r="A54" s="97">
        <v>7</v>
      </c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4"/>
      <c r="O54" s="116" t="str">
        <f t="shared" si="79"/>
        <v/>
      </c>
      <c r="P54" s="116"/>
      <c r="Q54" s="116"/>
      <c r="R54" s="116"/>
      <c r="S54" s="116"/>
      <c r="T54" s="116"/>
      <c r="Z54" s="10"/>
    </row>
    <row r="55" spans="1:26" ht="19.95" customHeight="1" x14ac:dyDescent="0.45">
      <c r="A55" s="97">
        <v>8</v>
      </c>
      <c r="B55" s="112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4"/>
      <c r="O55" s="116" t="str">
        <f t="shared" si="79"/>
        <v/>
      </c>
      <c r="P55" s="116"/>
      <c r="Q55" s="116"/>
      <c r="R55" s="116"/>
      <c r="S55" s="116"/>
      <c r="T55" s="116"/>
      <c r="Z55" s="10"/>
    </row>
    <row r="56" spans="1:26" ht="19.95" customHeight="1" x14ac:dyDescent="0.45">
      <c r="A56" s="97">
        <v>9</v>
      </c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4"/>
      <c r="O56" s="116" t="str">
        <f t="shared" si="79"/>
        <v/>
      </c>
      <c r="P56" s="116"/>
      <c r="Q56" s="116"/>
      <c r="R56" s="116"/>
      <c r="S56" s="116"/>
      <c r="T56" s="116"/>
      <c r="Z56" s="10"/>
    </row>
    <row r="57" spans="1:26" ht="19.95" customHeight="1" x14ac:dyDescent="0.45">
      <c r="A57" s="97">
        <v>10</v>
      </c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4"/>
      <c r="O57" s="116" t="str">
        <f t="shared" si="79"/>
        <v/>
      </c>
      <c r="P57" s="116"/>
      <c r="Q57" s="116"/>
      <c r="R57" s="116"/>
      <c r="S57" s="116"/>
      <c r="T57" s="116"/>
      <c r="Z57" s="10"/>
    </row>
    <row r="58" spans="1:26" ht="19.95" customHeight="1" x14ac:dyDescent="0.45">
      <c r="A58" s="97">
        <v>11</v>
      </c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4"/>
      <c r="O58" s="116" t="str">
        <f t="shared" si="79"/>
        <v/>
      </c>
      <c r="P58" s="116"/>
      <c r="Q58" s="116"/>
      <c r="R58" s="116"/>
      <c r="S58" s="116"/>
      <c r="T58" s="116"/>
    </row>
    <row r="59" spans="1:26" ht="19.95" customHeight="1" x14ac:dyDescent="0.45">
      <c r="A59" s="97">
        <v>12</v>
      </c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4"/>
      <c r="O59" s="116" t="str">
        <f t="shared" si="79"/>
        <v/>
      </c>
      <c r="P59" s="116"/>
      <c r="Q59" s="116"/>
      <c r="R59" s="116"/>
      <c r="S59" s="116"/>
      <c r="T59" s="116"/>
    </row>
    <row r="60" spans="1:26" ht="19.95" customHeight="1" x14ac:dyDescent="0.45">
      <c r="A60" s="97">
        <v>13</v>
      </c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4"/>
      <c r="O60" s="116" t="str">
        <f t="shared" si="79"/>
        <v/>
      </c>
      <c r="P60" s="116"/>
      <c r="Q60" s="116"/>
      <c r="R60" s="116"/>
      <c r="S60" s="116"/>
      <c r="T60" s="116"/>
    </row>
    <row r="61" spans="1:26" ht="19.95" customHeight="1" x14ac:dyDescent="0.45">
      <c r="A61" s="97">
        <v>14</v>
      </c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4"/>
      <c r="O61" s="116" t="str">
        <f t="shared" si="79"/>
        <v/>
      </c>
      <c r="P61" s="116"/>
      <c r="Q61" s="116"/>
      <c r="R61" s="116"/>
      <c r="S61" s="116"/>
      <c r="T61" s="116"/>
    </row>
    <row r="62" spans="1:26" ht="19.95" customHeight="1" x14ac:dyDescent="0.45">
      <c r="A62" s="97">
        <v>15</v>
      </c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4"/>
      <c r="O62" s="116" t="str">
        <f t="shared" si="79"/>
        <v/>
      </c>
      <c r="P62" s="116"/>
      <c r="Q62" s="116"/>
      <c r="R62" s="116"/>
      <c r="S62" s="116"/>
      <c r="T62" s="116"/>
    </row>
    <row r="63" spans="1:26" ht="19.95" customHeight="1" x14ac:dyDescent="0.45">
      <c r="A63" s="97">
        <v>16</v>
      </c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4"/>
      <c r="O63" s="116" t="str">
        <f t="shared" si="79"/>
        <v/>
      </c>
      <c r="P63" s="116"/>
      <c r="Q63" s="116"/>
      <c r="R63" s="116"/>
      <c r="S63" s="116"/>
      <c r="T63" s="116"/>
    </row>
    <row r="64" spans="1:26" ht="19.95" customHeight="1" x14ac:dyDescent="0.45">
      <c r="A64" s="97">
        <v>17</v>
      </c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4"/>
      <c r="O64" s="116" t="str">
        <f t="shared" si="79"/>
        <v/>
      </c>
      <c r="P64" s="116"/>
      <c r="Q64" s="116"/>
      <c r="R64" s="116"/>
      <c r="S64" s="116"/>
      <c r="T64" s="116"/>
    </row>
    <row r="65" spans="1:20" ht="19.95" customHeight="1" x14ac:dyDescent="0.45">
      <c r="A65" s="97">
        <v>18</v>
      </c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4"/>
      <c r="O65" s="116" t="str">
        <f t="shared" si="79"/>
        <v/>
      </c>
      <c r="P65" s="116"/>
      <c r="Q65" s="116"/>
      <c r="R65" s="116"/>
      <c r="S65" s="116"/>
      <c r="T65" s="116"/>
    </row>
    <row r="66" spans="1:20" ht="19.95" customHeight="1" x14ac:dyDescent="0.45">
      <c r="A66" s="97">
        <v>19</v>
      </c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  <c r="O66" s="116" t="str">
        <f t="shared" si="79"/>
        <v/>
      </c>
      <c r="P66" s="116"/>
      <c r="Q66" s="116"/>
      <c r="R66" s="116"/>
      <c r="S66" s="116"/>
      <c r="T66" s="116"/>
    </row>
    <row r="67" spans="1:20" ht="19.95" customHeight="1" x14ac:dyDescent="0.45">
      <c r="A67" s="97">
        <v>20</v>
      </c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4"/>
      <c r="O67" s="116" t="str">
        <f t="shared" si="79"/>
        <v/>
      </c>
      <c r="P67" s="116"/>
      <c r="Q67" s="116"/>
      <c r="R67" s="116"/>
      <c r="S67" s="116"/>
      <c r="T67" s="116"/>
    </row>
    <row r="68" spans="1:20" ht="19.95" customHeight="1" x14ac:dyDescent="0.45">
      <c r="A68" s="97">
        <v>21</v>
      </c>
      <c r="B68" s="112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4"/>
      <c r="O68" s="116" t="str">
        <f t="shared" si="79"/>
        <v/>
      </c>
      <c r="P68" s="116"/>
      <c r="Q68" s="116"/>
      <c r="R68" s="116"/>
      <c r="S68" s="116"/>
      <c r="T68" s="116"/>
    </row>
    <row r="69" spans="1:20" ht="19.95" customHeight="1" x14ac:dyDescent="0.45">
      <c r="A69" s="97">
        <v>22</v>
      </c>
      <c r="B69" s="112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4"/>
      <c r="O69" s="116" t="str">
        <f t="shared" si="79"/>
        <v/>
      </c>
      <c r="P69" s="116"/>
      <c r="Q69" s="116"/>
      <c r="R69" s="116"/>
      <c r="S69" s="116"/>
      <c r="T69" s="116"/>
    </row>
    <row r="70" spans="1:20" ht="19.95" customHeight="1" x14ac:dyDescent="0.45">
      <c r="A70" s="97">
        <v>23</v>
      </c>
      <c r="B70" s="112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4"/>
      <c r="O70" s="116" t="str">
        <f t="shared" si="79"/>
        <v/>
      </c>
      <c r="P70" s="116"/>
      <c r="Q70" s="116"/>
      <c r="R70" s="116"/>
      <c r="S70" s="116"/>
      <c r="T70" s="116"/>
    </row>
    <row r="71" spans="1:20" ht="19.95" customHeight="1" x14ac:dyDescent="0.45">
      <c r="A71" s="97">
        <v>24</v>
      </c>
      <c r="B71" s="112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4"/>
      <c r="O71" s="116" t="str">
        <f t="shared" si="79"/>
        <v/>
      </c>
      <c r="P71" s="116"/>
      <c r="Q71" s="116"/>
      <c r="R71" s="116"/>
      <c r="S71" s="116"/>
      <c r="T71" s="116"/>
    </row>
    <row r="72" spans="1:20" ht="19.95" customHeight="1" x14ac:dyDescent="0.45">
      <c r="A72" s="97">
        <v>25</v>
      </c>
      <c r="B72" s="112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4"/>
      <c r="O72" s="116" t="str">
        <f t="shared" si="79"/>
        <v/>
      </c>
      <c r="P72" s="116"/>
      <c r="Q72" s="116"/>
      <c r="R72" s="116"/>
      <c r="S72" s="116"/>
      <c r="T72" s="116"/>
    </row>
    <row r="73" spans="1:20" ht="19.95" customHeight="1" x14ac:dyDescent="0.45">
      <c r="A73" s="97">
        <v>26</v>
      </c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4"/>
      <c r="O73" s="116" t="str">
        <f t="shared" si="79"/>
        <v/>
      </c>
      <c r="P73" s="116"/>
      <c r="Q73" s="116"/>
      <c r="R73" s="116"/>
      <c r="S73" s="116"/>
      <c r="T73" s="116"/>
    </row>
    <row r="74" spans="1:20" ht="19.95" customHeight="1" x14ac:dyDescent="0.45">
      <c r="A74" s="97">
        <v>27</v>
      </c>
      <c r="B74" s="112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4"/>
      <c r="O74" s="116" t="str">
        <f t="shared" si="79"/>
        <v/>
      </c>
      <c r="P74" s="116"/>
      <c r="Q74" s="116"/>
      <c r="R74" s="116"/>
      <c r="S74" s="116"/>
      <c r="T74" s="116"/>
    </row>
    <row r="75" spans="1:20" ht="19.95" customHeight="1" x14ac:dyDescent="0.45">
      <c r="A75" s="97">
        <v>28</v>
      </c>
      <c r="B75" s="112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4"/>
      <c r="O75" s="116" t="str">
        <f t="shared" si="79"/>
        <v/>
      </c>
      <c r="P75" s="116"/>
      <c r="Q75" s="116"/>
      <c r="R75" s="116"/>
      <c r="S75" s="116"/>
      <c r="T75" s="116"/>
    </row>
    <row r="76" spans="1:20" ht="19.95" customHeight="1" x14ac:dyDescent="0.45">
      <c r="A76" s="97">
        <v>29</v>
      </c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4"/>
      <c r="O76" s="116" t="str">
        <f t="shared" si="79"/>
        <v/>
      </c>
      <c r="P76" s="116"/>
      <c r="Q76" s="116"/>
      <c r="R76" s="116"/>
      <c r="S76" s="116"/>
      <c r="T76" s="116"/>
    </row>
    <row r="77" spans="1:20" ht="19.95" customHeight="1" x14ac:dyDescent="0.45">
      <c r="A77" s="97">
        <v>30</v>
      </c>
      <c r="B77" s="112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4"/>
      <c r="O77" s="116" t="str">
        <f t="shared" si="79"/>
        <v/>
      </c>
      <c r="P77" s="116"/>
      <c r="Q77" s="116"/>
      <c r="R77" s="116"/>
      <c r="S77" s="116"/>
      <c r="T77" s="116"/>
    </row>
    <row r="78" spans="1:20" ht="19.95" customHeight="1" x14ac:dyDescent="0.45">
      <c r="A78" s="97">
        <v>31</v>
      </c>
      <c r="B78" s="112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4"/>
      <c r="O78" s="116" t="str">
        <f t="shared" si="79"/>
        <v/>
      </c>
      <c r="P78" s="116"/>
      <c r="Q78" s="116"/>
      <c r="R78" s="116"/>
      <c r="S78" s="116"/>
      <c r="T78" s="116"/>
    </row>
    <row r="79" spans="1:20" ht="19.95" customHeight="1" x14ac:dyDescent="0.45">
      <c r="A79" s="97">
        <v>32</v>
      </c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4"/>
      <c r="O79" s="116" t="str">
        <f t="shared" si="79"/>
        <v/>
      </c>
      <c r="P79" s="116"/>
      <c r="Q79" s="116"/>
      <c r="R79" s="116"/>
      <c r="S79" s="116"/>
      <c r="T79" s="116"/>
    </row>
    <row r="80" spans="1:20" ht="19.95" customHeight="1" x14ac:dyDescent="0.45">
      <c r="A80" s="97">
        <v>33</v>
      </c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4"/>
      <c r="O80" s="116" t="str">
        <f t="shared" si="79"/>
        <v/>
      </c>
      <c r="P80" s="116"/>
      <c r="Q80" s="116"/>
      <c r="R80" s="116"/>
      <c r="S80" s="116"/>
      <c r="T80" s="116"/>
    </row>
    <row r="81" spans="1:20" ht="19.95" customHeight="1" x14ac:dyDescent="0.45">
      <c r="A81" s="97">
        <v>34</v>
      </c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4"/>
      <c r="O81" s="116" t="str">
        <f t="shared" si="79"/>
        <v/>
      </c>
      <c r="P81" s="116"/>
      <c r="Q81" s="116"/>
      <c r="R81" s="116"/>
      <c r="S81" s="116"/>
      <c r="T81" s="116"/>
    </row>
    <row r="82" spans="1:20" ht="19.95" customHeight="1" x14ac:dyDescent="0.45">
      <c r="A82" s="97">
        <v>35</v>
      </c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4"/>
      <c r="O82" s="116" t="str">
        <f t="shared" si="79"/>
        <v/>
      </c>
      <c r="P82" s="116"/>
      <c r="Q82" s="116"/>
      <c r="R82" s="116"/>
      <c r="S82" s="116"/>
      <c r="T82" s="116"/>
    </row>
    <row r="83" spans="1:20" ht="19.95" customHeight="1" x14ac:dyDescent="0.45">
      <c r="A83" s="97">
        <v>36</v>
      </c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4"/>
      <c r="O83" s="116" t="str">
        <f t="shared" si="79"/>
        <v/>
      </c>
      <c r="P83" s="116"/>
      <c r="Q83" s="116"/>
      <c r="R83" s="116"/>
      <c r="S83" s="116"/>
      <c r="T83" s="116"/>
    </row>
    <row r="84" spans="1:20" ht="19.95" customHeight="1" x14ac:dyDescent="0.45">
      <c r="A84" s="97">
        <v>37</v>
      </c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4"/>
      <c r="O84" s="116" t="str">
        <f t="shared" si="79"/>
        <v/>
      </c>
      <c r="P84" s="116"/>
      <c r="Q84" s="116"/>
      <c r="R84" s="116"/>
      <c r="S84" s="116"/>
      <c r="T84" s="116"/>
    </row>
    <row r="85" spans="1:20" ht="19.95" customHeight="1" x14ac:dyDescent="0.45">
      <c r="A85" s="97">
        <v>38</v>
      </c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4"/>
      <c r="O85" s="116" t="str">
        <f t="shared" si="79"/>
        <v/>
      </c>
      <c r="P85" s="116"/>
      <c r="Q85" s="116"/>
      <c r="R85" s="116"/>
      <c r="S85" s="116"/>
      <c r="T85" s="116"/>
    </row>
    <row r="86" spans="1:20" ht="19.95" customHeight="1" x14ac:dyDescent="0.45">
      <c r="A86" s="97">
        <v>39</v>
      </c>
      <c r="B86" s="112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4"/>
      <c r="O86" s="116" t="str">
        <f t="shared" si="79"/>
        <v/>
      </c>
      <c r="P86" s="116"/>
      <c r="Q86" s="116"/>
      <c r="R86" s="116"/>
      <c r="S86" s="116"/>
      <c r="T86" s="116"/>
    </row>
    <row r="87" spans="1:20" ht="19.95" customHeight="1" x14ac:dyDescent="0.45">
      <c r="A87" s="97">
        <v>40</v>
      </c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4"/>
      <c r="O87" s="116" t="str">
        <f t="shared" si="79"/>
        <v/>
      </c>
      <c r="P87" s="116"/>
      <c r="Q87" s="116"/>
      <c r="R87" s="116"/>
      <c r="S87" s="116"/>
      <c r="T87" s="116"/>
    </row>
  </sheetData>
  <mergeCells count="83">
    <mergeCell ref="O87:T87"/>
    <mergeCell ref="K1:L1"/>
    <mergeCell ref="O81:T81"/>
    <mergeCell ref="O82:T82"/>
    <mergeCell ref="O83:T83"/>
    <mergeCell ref="O84:T84"/>
    <mergeCell ref="O85:T85"/>
    <mergeCell ref="O86:T86"/>
    <mergeCell ref="O75:T75"/>
    <mergeCell ref="O76:T76"/>
    <mergeCell ref="O77:T77"/>
    <mergeCell ref="O78:T78"/>
    <mergeCell ref="O79:T79"/>
    <mergeCell ref="O80:T80"/>
    <mergeCell ref="O69:T69"/>
    <mergeCell ref="O70:T70"/>
    <mergeCell ref="O71:T71"/>
    <mergeCell ref="O72:T72"/>
    <mergeCell ref="O73:T73"/>
    <mergeCell ref="O74:T74"/>
    <mergeCell ref="O63:T63"/>
    <mergeCell ref="O64:T64"/>
    <mergeCell ref="O65:T65"/>
    <mergeCell ref="O66:T66"/>
    <mergeCell ref="O67:T67"/>
    <mergeCell ref="O68:T68"/>
    <mergeCell ref="O62:T62"/>
    <mergeCell ref="O51:T51"/>
    <mergeCell ref="O52:T52"/>
    <mergeCell ref="O53:T53"/>
    <mergeCell ref="O54:T54"/>
    <mergeCell ref="O55:T55"/>
    <mergeCell ref="O56:T56"/>
    <mergeCell ref="O57:T57"/>
    <mergeCell ref="O58:T58"/>
    <mergeCell ref="O59:T59"/>
    <mergeCell ref="O60:T60"/>
    <mergeCell ref="O61:T61"/>
    <mergeCell ref="B84:N84"/>
    <mergeCell ref="B85:N85"/>
    <mergeCell ref="B86:N86"/>
    <mergeCell ref="B87:N87"/>
    <mergeCell ref="B47:N47"/>
    <mergeCell ref="B79:N79"/>
    <mergeCell ref="B80:N80"/>
    <mergeCell ref="B81:N81"/>
    <mergeCell ref="B82:N82"/>
    <mergeCell ref="B83:N83"/>
    <mergeCell ref="B71:N71"/>
    <mergeCell ref="B60:N60"/>
    <mergeCell ref="B61:N61"/>
    <mergeCell ref="B62:N62"/>
    <mergeCell ref="B63:N63"/>
    <mergeCell ref="B64:N64"/>
    <mergeCell ref="O47:T47"/>
    <mergeCell ref="O48:T48"/>
    <mergeCell ref="O49:T49"/>
    <mergeCell ref="O50:T50"/>
    <mergeCell ref="B78:N78"/>
    <mergeCell ref="B72:N72"/>
    <mergeCell ref="B73:N73"/>
    <mergeCell ref="B74:N74"/>
    <mergeCell ref="B75:N75"/>
    <mergeCell ref="B76:N76"/>
    <mergeCell ref="B77:N77"/>
    <mergeCell ref="B66:N66"/>
    <mergeCell ref="B67:N67"/>
    <mergeCell ref="B68:N68"/>
    <mergeCell ref="B69:N69"/>
    <mergeCell ref="B70:N70"/>
    <mergeCell ref="B65:N65"/>
    <mergeCell ref="B54:N54"/>
    <mergeCell ref="B55:N55"/>
    <mergeCell ref="B56:N56"/>
    <mergeCell ref="B57:N57"/>
    <mergeCell ref="B58:N58"/>
    <mergeCell ref="B59:N59"/>
    <mergeCell ref="B53:N53"/>
    <mergeCell ref="B48:N48"/>
    <mergeCell ref="B49:N49"/>
    <mergeCell ref="B50:N50"/>
    <mergeCell ref="B51:N51"/>
    <mergeCell ref="B52:N52"/>
  </mergeCells>
  <phoneticPr fontId="1"/>
  <printOptions horizontalCentered="1"/>
  <pageMargins left="0.31496062992125984" right="0.31496062992125984" top="0.59055118110236227" bottom="0.35433070866141736" header="0" footer="0"/>
  <pageSetup paperSize="9" scale="85" orientation="landscape" horizontalDpi="1200" verticalDpi="1200" r:id="rId1"/>
  <colBreaks count="1" manualBreakCount="1">
    <brk id="42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EB9E-3E2C-46CC-96EB-AC26C561A988}">
  <dimension ref="B1:X56"/>
  <sheetViews>
    <sheetView tabSelected="1" zoomScale="115" zoomScaleNormal="115" zoomScaleSheetLayoutView="100" workbookViewId="0"/>
  </sheetViews>
  <sheetFormatPr defaultRowHeight="13.95" customHeight="1" x14ac:dyDescent="0.45"/>
  <cols>
    <col min="1" max="1" width="3.19921875" customWidth="1"/>
    <col min="2" max="2" width="8.19921875" customWidth="1"/>
    <col min="3" max="3" width="5.69921875" customWidth="1"/>
    <col min="4" max="4" width="3.19921875" customWidth="1"/>
    <col min="5" max="5" width="6.5" style="1" bestFit="1" customWidth="1"/>
    <col min="6" max="6" width="8.09765625" customWidth="1"/>
    <col min="7" max="7" width="12.69921875" style="58" customWidth="1"/>
    <col min="8" max="8" width="18.69921875" customWidth="1"/>
    <col min="9" max="9" width="15.69921875" customWidth="1"/>
    <col min="10" max="10" width="4.69921875" style="66" customWidth="1"/>
    <col min="11" max="11" width="5.69921875" style="37" customWidth="1"/>
    <col min="12" max="12" width="6.69921875" style="37" customWidth="1"/>
    <col min="13" max="13" width="5.69921875" customWidth="1"/>
    <col min="14" max="21" width="4.19921875" customWidth="1"/>
    <col min="22" max="22" width="5.19921875" customWidth="1"/>
    <col min="23" max="23" width="12.5" bestFit="1" customWidth="1"/>
    <col min="24" max="24" width="14.796875" bestFit="1" customWidth="1"/>
  </cols>
  <sheetData>
    <row r="1" spans="2:24" ht="25.05" customHeight="1" x14ac:dyDescent="0.45">
      <c r="B1" s="80" t="s">
        <v>54</v>
      </c>
      <c r="E1" s="81"/>
      <c r="F1" s="82"/>
      <c r="G1" s="111" t="s">
        <v>17</v>
      </c>
      <c r="H1" s="48" t="s">
        <v>12</v>
      </c>
      <c r="I1" s="52"/>
      <c r="J1" s="65"/>
      <c r="K1" s="36"/>
    </row>
    <row r="2" spans="2:24" ht="13.95" customHeight="1" thickBot="1" x14ac:dyDescent="0.5">
      <c r="B2" s="4" t="s">
        <v>48</v>
      </c>
      <c r="D2" s="4" t="s">
        <v>11</v>
      </c>
      <c r="E2" s="4" t="s">
        <v>19</v>
      </c>
      <c r="F2" s="4" t="s">
        <v>20</v>
      </c>
      <c r="G2" s="4" t="s">
        <v>0</v>
      </c>
      <c r="H2" s="5" t="s">
        <v>5</v>
      </c>
      <c r="I2" s="5" t="s">
        <v>49</v>
      </c>
      <c r="J2" s="5" t="s">
        <v>1</v>
      </c>
      <c r="K2" s="33" t="s">
        <v>6</v>
      </c>
      <c r="L2" s="33" t="s">
        <v>18</v>
      </c>
      <c r="M2" s="17"/>
      <c r="N2" s="64" t="s">
        <v>29</v>
      </c>
      <c r="O2" s="64" t="s">
        <v>31</v>
      </c>
      <c r="P2" s="64" t="s">
        <v>34</v>
      </c>
      <c r="Q2" s="64" t="s">
        <v>35</v>
      </c>
      <c r="R2" s="64" t="s">
        <v>30</v>
      </c>
      <c r="S2" s="64" t="s">
        <v>36</v>
      </c>
      <c r="T2" s="64" t="s">
        <v>37</v>
      </c>
      <c r="U2" s="64" t="s">
        <v>46</v>
      </c>
      <c r="W2" s="23" t="s">
        <v>15</v>
      </c>
      <c r="X2" s="46" t="s">
        <v>16</v>
      </c>
    </row>
    <row r="3" spans="2:24" ht="13.95" customHeight="1" x14ac:dyDescent="0.45">
      <c r="B3" s="95">
        <v>1</v>
      </c>
      <c r="D3" s="7" t="str">
        <f ca="1">IF(E3="","",1)</f>
        <v/>
      </c>
      <c r="E3" s="35" t="str">
        <f ca="1">IFERROR(INDEX(INDIRECT(印刷!$H$1&amp;印刷!$X$3),MATCH($B3,IF($B$1="コスト順",INDIRECT(印刷!$H$1&amp;$X$6),INDIRECT(印刷!$H$1&amp;$X$5)),0),MATCH(E$2,INDIRECT(印刷!$H$1&amp;印刷!$X$4),0)),"")</f>
        <v/>
      </c>
      <c r="F3" s="35" t="str">
        <f ca="1">IFERROR(INDEX(INDIRECT(印刷!$H$1&amp;印刷!$X$3),MATCH($B3,IF($B$1="コスト順",INDIRECT(印刷!$H$1&amp;$X$6),INDIRECT(印刷!$H$1&amp;$X$5)),0),MATCH(F$2,INDIRECT(印刷!$H$1&amp;印刷!$X$4),0)),"")</f>
        <v/>
      </c>
      <c r="G3" s="94" t="str">
        <f ca="1">IFERROR(INDEX(INDIRECT(印刷!$H$1&amp;印刷!$X$3),MATCH($B3,IF($B$1="コスト順",INDIRECT(印刷!$H$1&amp;$X$6),INDIRECT(印刷!$H$1&amp;$X$5)),0),MATCH(G$2,INDIRECT(印刷!$H$1&amp;印刷!$X$4),0)),"")</f>
        <v/>
      </c>
      <c r="H3" s="94" t="str">
        <f ca="1">IFERROR(INDEX(INDIRECT(印刷!$H$1&amp;印刷!$X$3),MATCH($B3,IF($B$1="コスト順",INDIRECT(印刷!$H$1&amp;$X$6),INDIRECT(印刷!$H$1&amp;$X$5)),0),MATCH(H$2,INDIRECT(印刷!$H$1&amp;印刷!$X$4),0)),"")</f>
        <v/>
      </c>
      <c r="I3" s="94" t="str">
        <f ca="1">IFERROR(INDEX(INDIRECT(印刷!$H$1&amp;印刷!$X$3),MATCH($B3,IF($B$1="コスト順",INDIRECT(印刷!$H$1&amp;$X$6),INDIRECT(印刷!$H$1&amp;$X$5)),0),MATCH(I$2,INDIRECT(印刷!$H$1&amp;印刷!$X$4),0)),"")</f>
        <v/>
      </c>
      <c r="J3" s="35" t="str">
        <f ca="1">IFERROR(INDEX(INDIRECT(印刷!$H$1&amp;印刷!$X$3),MATCH($B3,IF($B$1="コスト順",INDIRECT(印刷!$H$1&amp;$X$6),INDIRECT(印刷!$H$1&amp;$X$5)),0),MATCH(J$2,INDIRECT(印刷!$H$1&amp;印刷!$X$4),0)),"")</f>
        <v/>
      </c>
      <c r="K3" s="109" t="str">
        <f ca="1">IFERROR(INDEX(INDIRECT(印刷!$H$1&amp;印刷!$X$3),MATCH($B3,IF($B$1="コスト順",INDIRECT(印刷!$H$1&amp;$X$6),INDIRECT(印刷!$H$1&amp;$X$5)),0),MATCH(K$2,INDIRECT(印刷!$H$1&amp;印刷!$X$4),0)),"")</f>
        <v/>
      </c>
      <c r="L3" s="109" t="str">
        <f ca="1">IFERROR(INDEX(INDIRECT(印刷!$H$1&amp;印刷!$X$3),MATCH($B3,IF($B$1="コスト順",INDIRECT(印刷!$H$1&amp;$X$6),INDIRECT(印刷!$H$1&amp;$X$5)),0),MATCH(L$2,INDIRECT(印刷!$H$1&amp;印刷!$X$4),0)),"")</f>
        <v/>
      </c>
      <c r="M3" s="9"/>
      <c r="N3" s="2" t="str">
        <f ca="1">IF(AND(COUNTIF($F3,"*"&amp;N$2&amp;"*"),$J3&lt;&gt;""),$J3,IF(OR($F3="五色",$F3="5色",$F3="５色",$F3="5文明",$F3="５文明"),$J3,""))</f>
        <v/>
      </c>
      <c r="O3" s="2" t="str">
        <f t="shared" ref="O3:R3" ca="1" si="0">IF(AND(COUNTIF($F3,"*"&amp;O$2&amp;"*"),$J3&lt;&gt;""),$J3,IF(OR($F3="五色",$F3="5色",$F3="５色",$F3="5文明",$F3="５文明"),$J3,""))</f>
        <v/>
      </c>
      <c r="P3" s="2" t="str">
        <f t="shared" ca="1" si="0"/>
        <v/>
      </c>
      <c r="Q3" s="2" t="str">
        <f t="shared" ca="1" si="0"/>
        <v/>
      </c>
      <c r="R3" s="2" t="str">
        <f t="shared" ca="1" si="0"/>
        <v/>
      </c>
      <c r="S3" s="2" t="str">
        <f ca="1">IF(AND(COUNTIF($F3,"*"&amp;S$2&amp;"*"),$J3&lt;&gt;""),$J3,IF(OR($F3="零",$F3="無",$F3="無色",$F3="ゼロ",$F3="0"),$J3,""))</f>
        <v/>
      </c>
      <c r="T3" s="2" t="str">
        <f ca="1">IF(OR(COUNT(N3:R3)=1,J3=""),"",J3)</f>
        <v/>
      </c>
      <c r="U3" s="2" t="str">
        <f ca="1">IF(COUNTIF(G3,"*クリーチャー*"),J3,"")</f>
        <v/>
      </c>
      <c r="V3" s="9"/>
      <c r="W3" s="34" t="s">
        <v>14</v>
      </c>
      <c r="X3" s="34" t="s">
        <v>42</v>
      </c>
    </row>
    <row r="4" spans="2:24" ht="13.95" customHeight="1" x14ac:dyDescent="0.45">
      <c r="B4" s="95">
        <v>2</v>
      </c>
      <c r="D4" s="7" t="str">
        <f ca="1">IF(E4="","",MAX(D$3:$D3)+1)</f>
        <v/>
      </c>
      <c r="E4" s="35" t="str">
        <f ca="1">IFERROR(INDEX(INDIRECT(印刷!$H$1&amp;印刷!$X$3),MATCH($B4,IF($B$1="コスト順",INDIRECT(印刷!$H$1&amp;$X$6),INDIRECT(印刷!$H$1&amp;$X$5)),0),MATCH(E$2,INDIRECT(印刷!$H$1&amp;印刷!$X$4),0)),"")</f>
        <v/>
      </c>
      <c r="F4" s="35" t="str">
        <f ca="1">IFERROR(INDEX(INDIRECT(印刷!$H$1&amp;印刷!$X$3),MATCH($B4,IF($B$1="コスト順",INDIRECT(印刷!$H$1&amp;$X$6),INDIRECT(印刷!$H$1&amp;$X$5)),0),MATCH(F$2,INDIRECT(印刷!$H$1&amp;印刷!$X$4),0)),"")</f>
        <v/>
      </c>
      <c r="G4" s="94" t="str">
        <f ca="1">IFERROR(INDEX(INDIRECT(印刷!$H$1&amp;印刷!$X$3),MATCH($B4,IF($B$1="コスト順",INDIRECT(印刷!$H$1&amp;$X$6),INDIRECT(印刷!$H$1&amp;$X$5)),0),MATCH(G$2,INDIRECT(印刷!$H$1&amp;印刷!$X$4),0)),"")</f>
        <v/>
      </c>
      <c r="H4" s="94" t="str">
        <f ca="1">IFERROR(INDEX(INDIRECT(印刷!$H$1&amp;印刷!$X$3),MATCH($B4,IF($B$1="コスト順",INDIRECT(印刷!$H$1&amp;$X$6),INDIRECT(印刷!$H$1&amp;$X$5)),0),MATCH(H$2,INDIRECT(印刷!$H$1&amp;印刷!$X$4),0)),"")</f>
        <v/>
      </c>
      <c r="I4" s="94" t="str">
        <f ca="1">IFERROR(INDEX(INDIRECT(印刷!$H$1&amp;印刷!$X$3),MATCH($B4,IF($B$1="コスト順",INDIRECT(印刷!$H$1&amp;$X$6),INDIRECT(印刷!$H$1&amp;$X$5)),0),MATCH(I$2,INDIRECT(印刷!$H$1&amp;印刷!$X$4),0)),"")</f>
        <v/>
      </c>
      <c r="J4" s="35" t="str">
        <f ca="1">IFERROR(INDEX(INDIRECT(印刷!$H$1&amp;印刷!$X$3),MATCH($B4,IF($B$1="コスト順",INDIRECT(印刷!$H$1&amp;$X$6),INDIRECT(印刷!$H$1&amp;$X$5)),0),MATCH(J$2,INDIRECT(印刷!$H$1&amp;印刷!$X$4),0)),"")</f>
        <v/>
      </c>
      <c r="K4" s="109" t="str">
        <f ca="1">IFERROR(INDEX(INDIRECT(印刷!$H$1&amp;印刷!$X$3),MATCH($B4,IF($B$1="コスト順",INDIRECT(印刷!$H$1&amp;$X$6),INDIRECT(印刷!$H$1&amp;$X$5)),0),MATCH(K$2,INDIRECT(印刷!$H$1&amp;印刷!$X$4),0)),"")</f>
        <v/>
      </c>
      <c r="L4" s="109" t="str">
        <f ca="1">IFERROR(INDEX(INDIRECT(印刷!$H$1&amp;印刷!$X$3),MATCH($B4,IF($B$1="コスト順",INDIRECT(印刷!$H$1&amp;$X$6),INDIRECT(印刷!$H$1&amp;$X$5)),0),MATCH(L$2,INDIRECT(印刷!$H$1&amp;印刷!$X$4),0)),"")</f>
        <v/>
      </c>
      <c r="M4" s="9"/>
      <c r="N4" s="3" t="str">
        <f t="shared" ref="N4:R42" ca="1" si="1">IF(AND(COUNTIF($F4,"*"&amp;N$2&amp;"*"),$J4&lt;&gt;""),$J4,IF(OR($F4="五色",$F4="5色",$F4="５色",$F4="5文明",$F4="５文明"),$J4,""))</f>
        <v/>
      </c>
      <c r="O4" s="3" t="str">
        <f t="shared" ca="1" si="1"/>
        <v/>
      </c>
      <c r="P4" s="3" t="str">
        <f t="shared" ca="1" si="1"/>
        <v/>
      </c>
      <c r="Q4" s="3" t="str">
        <f t="shared" ca="1" si="1"/>
        <v/>
      </c>
      <c r="R4" s="3" t="str">
        <f t="shared" ca="1" si="1"/>
        <v/>
      </c>
      <c r="S4" s="3" t="str">
        <f t="shared" ref="S4:S42" ca="1" si="2">IF(AND(COUNTIF($F4,"*"&amp;S$2&amp;"*"),$J4&lt;&gt;""),$J4,IF(OR($F4="零",$F4="無",$F4="無色",$F4="ゼロ",$F4="0"),$J4,""))</f>
        <v/>
      </c>
      <c r="T4" s="3" t="str">
        <f t="shared" ref="T4:T42" ca="1" si="3">IF(OR(COUNT(N4:R4)=1,J4=""),"",J4)</f>
        <v/>
      </c>
      <c r="U4" s="2" t="str">
        <f t="shared" ref="U4:U42" ca="1" si="4">IF(COUNTIF(G4,"*クリーチャー*"),J4,"")</f>
        <v/>
      </c>
      <c r="V4" s="9"/>
      <c r="W4" s="34" t="s">
        <v>13</v>
      </c>
      <c r="X4" s="34" t="s">
        <v>43</v>
      </c>
    </row>
    <row r="5" spans="2:24" ht="13.95" customHeight="1" x14ac:dyDescent="0.45">
      <c r="B5" s="95">
        <v>3</v>
      </c>
      <c r="D5" s="7" t="str">
        <f ca="1">IF(E5="","",MAX(D$3:$D4)+1)</f>
        <v/>
      </c>
      <c r="E5" s="35" t="str">
        <f ca="1">IFERROR(INDEX(INDIRECT(印刷!$H$1&amp;印刷!$X$3),MATCH($B5,IF($B$1="コスト順",INDIRECT(印刷!$H$1&amp;$X$6),INDIRECT(印刷!$H$1&amp;$X$5)),0),MATCH(E$2,INDIRECT(印刷!$H$1&amp;印刷!$X$4),0)),"")</f>
        <v/>
      </c>
      <c r="F5" s="35" t="str">
        <f ca="1">IFERROR(INDEX(INDIRECT(印刷!$H$1&amp;印刷!$X$3),MATCH($B5,IF($B$1="コスト順",INDIRECT(印刷!$H$1&amp;$X$6),INDIRECT(印刷!$H$1&amp;$X$5)),0),MATCH(F$2,INDIRECT(印刷!$H$1&amp;印刷!$X$4),0)),"")</f>
        <v/>
      </c>
      <c r="G5" s="94" t="str">
        <f ca="1">IFERROR(INDEX(INDIRECT(印刷!$H$1&amp;印刷!$X$3),MATCH($B5,IF($B$1="コスト順",INDIRECT(印刷!$H$1&amp;$X$6),INDIRECT(印刷!$H$1&amp;$X$5)),0),MATCH(G$2,INDIRECT(印刷!$H$1&amp;印刷!$X$4),0)),"")</f>
        <v/>
      </c>
      <c r="H5" s="94" t="str">
        <f ca="1">IFERROR(INDEX(INDIRECT(印刷!$H$1&amp;印刷!$X$3),MATCH($B5,IF($B$1="コスト順",INDIRECT(印刷!$H$1&amp;$X$6),INDIRECT(印刷!$H$1&amp;$X$5)),0),MATCH(H$2,INDIRECT(印刷!$H$1&amp;印刷!$X$4),0)),"")</f>
        <v/>
      </c>
      <c r="I5" s="94" t="str">
        <f ca="1">IFERROR(INDEX(INDIRECT(印刷!$H$1&amp;印刷!$X$3),MATCH($B5,IF($B$1="コスト順",INDIRECT(印刷!$H$1&amp;$X$6),INDIRECT(印刷!$H$1&amp;$X$5)),0),MATCH(I$2,INDIRECT(印刷!$H$1&amp;印刷!$X$4),0)),"")</f>
        <v/>
      </c>
      <c r="J5" s="35" t="str">
        <f ca="1">IFERROR(INDEX(INDIRECT(印刷!$H$1&amp;印刷!$X$3),MATCH($B5,IF($B$1="コスト順",INDIRECT(印刷!$H$1&amp;$X$6),INDIRECT(印刷!$H$1&amp;$X$5)),0),MATCH(J$2,INDIRECT(印刷!$H$1&amp;印刷!$X$4),0)),"")</f>
        <v/>
      </c>
      <c r="K5" s="109" t="str">
        <f ca="1">IFERROR(INDEX(INDIRECT(印刷!$H$1&amp;印刷!$X$3),MATCH($B5,IF($B$1="コスト順",INDIRECT(印刷!$H$1&amp;$X$6),INDIRECT(印刷!$H$1&amp;$X$5)),0),MATCH(K$2,INDIRECT(印刷!$H$1&amp;印刷!$X$4),0)),"")</f>
        <v/>
      </c>
      <c r="L5" s="109" t="str">
        <f ca="1">IFERROR(INDEX(INDIRECT(印刷!$H$1&amp;印刷!$X$3),MATCH($B5,IF($B$1="コスト順",INDIRECT(印刷!$H$1&amp;$X$6),INDIRECT(印刷!$H$1&amp;$X$5)),0),MATCH(L$2,INDIRECT(印刷!$H$1&amp;印刷!$X$4),0)),"")</f>
        <v/>
      </c>
      <c r="M5" s="9"/>
      <c r="N5" s="3" t="str">
        <f t="shared" ca="1" si="1"/>
        <v/>
      </c>
      <c r="O5" s="3" t="str">
        <f t="shared" ca="1" si="1"/>
        <v/>
      </c>
      <c r="P5" s="3" t="str">
        <f t="shared" ca="1" si="1"/>
        <v/>
      </c>
      <c r="Q5" s="3" t="str">
        <f t="shared" ca="1" si="1"/>
        <v/>
      </c>
      <c r="R5" s="3" t="str">
        <f t="shared" ca="1" si="1"/>
        <v/>
      </c>
      <c r="S5" s="3" t="str">
        <f t="shared" ca="1" si="2"/>
        <v/>
      </c>
      <c r="T5" s="3" t="str">
        <f t="shared" ca="1" si="3"/>
        <v/>
      </c>
      <c r="U5" s="2" t="str">
        <f t="shared" ca="1" si="4"/>
        <v/>
      </c>
      <c r="V5" s="9"/>
      <c r="W5" s="34" t="s">
        <v>33</v>
      </c>
      <c r="X5" s="34" t="s">
        <v>41</v>
      </c>
    </row>
    <row r="6" spans="2:24" ht="13.95" customHeight="1" x14ac:dyDescent="0.45">
      <c r="B6" s="95">
        <v>4</v>
      </c>
      <c r="D6" s="7" t="str">
        <f ca="1">IF(E6="","",MAX(D$3:$D5)+1)</f>
        <v/>
      </c>
      <c r="E6" s="35" t="str">
        <f ca="1">IFERROR(INDEX(INDIRECT(印刷!$H$1&amp;印刷!$X$3),MATCH($B6,IF($B$1="コスト順",INDIRECT(印刷!$H$1&amp;$X$6),INDIRECT(印刷!$H$1&amp;$X$5)),0),MATCH(E$2,INDIRECT(印刷!$H$1&amp;印刷!$X$4),0)),"")</f>
        <v/>
      </c>
      <c r="F6" s="35" t="str">
        <f ca="1">IFERROR(INDEX(INDIRECT(印刷!$H$1&amp;印刷!$X$3),MATCH($B6,IF($B$1="コスト順",INDIRECT(印刷!$H$1&amp;$X$6),INDIRECT(印刷!$H$1&amp;$X$5)),0),MATCH(F$2,INDIRECT(印刷!$H$1&amp;印刷!$X$4),0)),"")</f>
        <v/>
      </c>
      <c r="G6" s="94" t="str">
        <f ca="1">IFERROR(INDEX(INDIRECT(印刷!$H$1&amp;印刷!$X$3),MATCH($B6,IF($B$1="コスト順",INDIRECT(印刷!$H$1&amp;$X$6),INDIRECT(印刷!$H$1&amp;$X$5)),0),MATCH(G$2,INDIRECT(印刷!$H$1&amp;印刷!$X$4),0)),"")</f>
        <v/>
      </c>
      <c r="H6" s="94" t="str">
        <f ca="1">IFERROR(INDEX(INDIRECT(印刷!$H$1&amp;印刷!$X$3),MATCH($B6,IF($B$1="コスト順",INDIRECT(印刷!$H$1&amp;$X$6),INDIRECT(印刷!$H$1&amp;$X$5)),0),MATCH(H$2,INDIRECT(印刷!$H$1&amp;印刷!$X$4),0)),"")</f>
        <v/>
      </c>
      <c r="I6" s="94" t="str">
        <f ca="1">IFERROR(INDEX(INDIRECT(印刷!$H$1&amp;印刷!$X$3),MATCH($B6,IF($B$1="コスト順",INDIRECT(印刷!$H$1&amp;$X$6),INDIRECT(印刷!$H$1&amp;$X$5)),0),MATCH(I$2,INDIRECT(印刷!$H$1&amp;印刷!$X$4),0)),"")</f>
        <v/>
      </c>
      <c r="J6" s="35" t="str">
        <f ca="1">IFERROR(INDEX(INDIRECT(印刷!$H$1&amp;印刷!$X$3),MATCH($B6,IF($B$1="コスト順",INDIRECT(印刷!$H$1&amp;$X$6),INDIRECT(印刷!$H$1&amp;$X$5)),0),MATCH(J$2,INDIRECT(印刷!$H$1&amp;印刷!$X$4),0)),"")</f>
        <v/>
      </c>
      <c r="K6" s="109" t="str">
        <f ca="1">IFERROR(INDEX(INDIRECT(印刷!$H$1&amp;印刷!$X$3),MATCH($B6,IF($B$1="コスト順",INDIRECT(印刷!$H$1&amp;$X$6),INDIRECT(印刷!$H$1&amp;$X$5)),0),MATCH(K$2,INDIRECT(印刷!$H$1&amp;印刷!$X$4),0)),"")</f>
        <v/>
      </c>
      <c r="L6" s="109" t="str">
        <f ca="1">IFERROR(INDEX(INDIRECT(印刷!$H$1&amp;印刷!$X$3),MATCH($B6,IF($B$1="コスト順",INDIRECT(印刷!$H$1&amp;$X$6),INDIRECT(印刷!$H$1&amp;$X$5)),0),MATCH(L$2,INDIRECT(印刷!$H$1&amp;印刷!$X$4),0)),"")</f>
        <v/>
      </c>
      <c r="M6" s="9"/>
      <c r="N6" s="3" t="str">
        <f t="shared" ca="1" si="1"/>
        <v/>
      </c>
      <c r="O6" s="3" t="str">
        <f t="shared" ca="1" si="1"/>
        <v/>
      </c>
      <c r="P6" s="3" t="str">
        <f t="shared" ca="1" si="1"/>
        <v/>
      </c>
      <c r="Q6" s="3" t="str">
        <f t="shared" ca="1" si="1"/>
        <v/>
      </c>
      <c r="R6" s="3" t="str">
        <f t="shared" ca="1" si="1"/>
        <v/>
      </c>
      <c r="S6" s="3" t="str">
        <f t="shared" ca="1" si="2"/>
        <v/>
      </c>
      <c r="T6" s="3" t="str">
        <f t="shared" ca="1" si="3"/>
        <v/>
      </c>
      <c r="U6" s="2" t="str">
        <f t="shared" ca="1" si="4"/>
        <v/>
      </c>
      <c r="V6" s="9"/>
      <c r="W6" s="34" t="s">
        <v>32</v>
      </c>
      <c r="X6" s="34" t="s">
        <v>44</v>
      </c>
    </row>
    <row r="7" spans="2:24" ht="13.95" customHeight="1" x14ac:dyDescent="0.45">
      <c r="B7" s="95">
        <v>5</v>
      </c>
      <c r="D7" s="7" t="str">
        <f ca="1">IF(E7="","",MAX(D$3:$D6)+1)</f>
        <v/>
      </c>
      <c r="E7" s="35" t="str">
        <f ca="1">IFERROR(INDEX(INDIRECT(印刷!$H$1&amp;印刷!$X$3),MATCH($B7,IF($B$1="コスト順",INDIRECT(印刷!$H$1&amp;$X$6),INDIRECT(印刷!$H$1&amp;$X$5)),0),MATCH(E$2,INDIRECT(印刷!$H$1&amp;印刷!$X$4),0)),"")</f>
        <v/>
      </c>
      <c r="F7" s="35" t="str">
        <f ca="1">IFERROR(INDEX(INDIRECT(印刷!$H$1&amp;印刷!$X$3),MATCH($B7,IF($B$1="コスト順",INDIRECT(印刷!$H$1&amp;$X$6),INDIRECT(印刷!$H$1&amp;$X$5)),0),MATCH(F$2,INDIRECT(印刷!$H$1&amp;印刷!$X$4),0)),"")</f>
        <v/>
      </c>
      <c r="G7" s="94" t="str">
        <f ca="1">IFERROR(INDEX(INDIRECT(印刷!$H$1&amp;印刷!$X$3),MATCH($B7,IF($B$1="コスト順",INDIRECT(印刷!$H$1&amp;$X$6),INDIRECT(印刷!$H$1&amp;$X$5)),0),MATCH(G$2,INDIRECT(印刷!$H$1&amp;印刷!$X$4),0)),"")</f>
        <v/>
      </c>
      <c r="H7" s="94" t="str">
        <f ca="1">IFERROR(INDEX(INDIRECT(印刷!$H$1&amp;印刷!$X$3),MATCH($B7,IF($B$1="コスト順",INDIRECT(印刷!$H$1&amp;$X$6),INDIRECT(印刷!$H$1&amp;$X$5)),0),MATCH(H$2,INDIRECT(印刷!$H$1&amp;印刷!$X$4),0)),"")</f>
        <v/>
      </c>
      <c r="I7" s="94" t="str">
        <f ca="1">IFERROR(INDEX(INDIRECT(印刷!$H$1&amp;印刷!$X$3),MATCH($B7,IF($B$1="コスト順",INDIRECT(印刷!$H$1&amp;$X$6),INDIRECT(印刷!$H$1&amp;$X$5)),0),MATCH(I$2,INDIRECT(印刷!$H$1&amp;印刷!$X$4),0)),"")</f>
        <v/>
      </c>
      <c r="J7" s="35" t="str">
        <f ca="1">IFERROR(INDEX(INDIRECT(印刷!$H$1&amp;印刷!$X$3),MATCH($B7,IF($B$1="コスト順",INDIRECT(印刷!$H$1&amp;$X$6),INDIRECT(印刷!$H$1&amp;$X$5)),0),MATCH(J$2,INDIRECT(印刷!$H$1&amp;印刷!$X$4),0)),"")</f>
        <v/>
      </c>
      <c r="K7" s="109" t="str">
        <f ca="1">IFERROR(INDEX(INDIRECT(印刷!$H$1&amp;印刷!$X$3),MATCH($B7,IF($B$1="コスト順",INDIRECT(印刷!$H$1&amp;$X$6),INDIRECT(印刷!$H$1&amp;$X$5)),0),MATCH(K$2,INDIRECT(印刷!$H$1&amp;印刷!$X$4),0)),"")</f>
        <v/>
      </c>
      <c r="L7" s="109" t="str">
        <f ca="1">IFERROR(INDEX(INDIRECT(印刷!$H$1&amp;印刷!$X$3),MATCH($B7,IF($B$1="コスト順",INDIRECT(印刷!$H$1&amp;$X$6),INDIRECT(印刷!$H$1&amp;$X$5)),0),MATCH(L$2,INDIRECT(印刷!$H$1&amp;印刷!$X$4),0)),"")</f>
        <v/>
      </c>
      <c r="M7" s="9"/>
      <c r="N7" s="3" t="str">
        <f t="shared" ca="1" si="1"/>
        <v/>
      </c>
      <c r="O7" s="3" t="str">
        <f t="shared" ca="1" si="1"/>
        <v/>
      </c>
      <c r="P7" s="3" t="str">
        <f t="shared" ca="1" si="1"/>
        <v/>
      </c>
      <c r="Q7" s="3" t="str">
        <f t="shared" ca="1" si="1"/>
        <v/>
      </c>
      <c r="R7" s="3" t="str">
        <f t="shared" ca="1" si="1"/>
        <v/>
      </c>
      <c r="S7" s="3" t="str">
        <f t="shared" ca="1" si="2"/>
        <v/>
      </c>
      <c r="T7" s="3" t="str">
        <f t="shared" ca="1" si="3"/>
        <v/>
      </c>
      <c r="U7" s="2" t="str">
        <f t="shared" ca="1" si="4"/>
        <v/>
      </c>
      <c r="V7" s="9"/>
      <c r="W7" s="17"/>
      <c r="X7" s="1"/>
    </row>
    <row r="8" spans="2:24" ht="13.95" customHeight="1" x14ac:dyDescent="0.45">
      <c r="B8" s="95">
        <v>6</v>
      </c>
      <c r="D8" s="7" t="str">
        <f ca="1">IF(E8="","",MAX(D$3:$D7)+1)</f>
        <v/>
      </c>
      <c r="E8" s="35" t="str">
        <f ca="1">IFERROR(INDEX(INDIRECT(印刷!$H$1&amp;印刷!$X$3),MATCH($B8,IF($B$1="コスト順",INDIRECT(印刷!$H$1&amp;$X$6),INDIRECT(印刷!$H$1&amp;$X$5)),0),MATCH(E$2,INDIRECT(印刷!$H$1&amp;印刷!$X$4),0)),"")</f>
        <v/>
      </c>
      <c r="F8" s="35" t="str">
        <f ca="1">IFERROR(INDEX(INDIRECT(印刷!$H$1&amp;印刷!$X$3),MATCH($B8,IF($B$1="コスト順",INDIRECT(印刷!$H$1&amp;$X$6),INDIRECT(印刷!$H$1&amp;$X$5)),0),MATCH(F$2,INDIRECT(印刷!$H$1&amp;印刷!$X$4),0)),"")</f>
        <v/>
      </c>
      <c r="G8" s="94" t="str">
        <f ca="1">IFERROR(INDEX(INDIRECT(印刷!$H$1&amp;印刷!$X$3),MATCH($B8,IF($B$1="コスト順",INDIRECT(印刷!$H$1&amp;$X$6),INDIRECT(印刷!$H$1&amp;$X$5)),0),MATCH(G$2,INDIRECT(印刷!$H$1&amp;印刷!$X$4),0)),"")</f>
        <v/>
      </c>
      <c r="H8" s="94" t="str">
        <f ca="1">IFERROR(INDEX(INDIRECT(印刷!$H$1&amp;印刷!$X$3),MATCH($B8,IF($B$1="コスト順",INDIRECT(印刷!$H$1&amp;$X$6),INDIRECT(印刷!$H$1&amp;$X$5)),0),MATCH(H$2,INDIRECT(印刷!$H$1&amp;印刷!$X$4),0)),"")</f>
        <v/>
      </c>
      <c r="I8" s="94" t="str">
        <f ca="1">IFERROR(INDEX(INDIRECT(印刷!$H$1&amp;印刷!$X$3),MATCH($B8,IF($B$1="コスト順",INDIRECT(印刷!$H$1&amp;$X$6),INDIRECT(印刷!$H$1&amp;$X$5)),0),MATCH(I$2,INDIRECT(印刷!$H$1&amp;印刷!$X$4),0)),"")</f>
        <v/>
      </c>
      <c r="J8" s="35" t="str">
        <f ca="1">IFERROR(INDEX(INDIRECT(印刷!$H$1&amp;印刷!$X$3),MATCH($B8,IF($B$1="コスト順",INDIRECT(印刷!$H$1&amp;$X$6),INDIRECT(印刷!$H$1&amp;$X$5)),0),MATCH(J$2,INDIRECT(印刷!$H$1&amp;印刷!$X$4),0)),"")</f>
        <v/>
      </c>
      <c r="K8" s="109" t="str">
        <f ca="1">IFERROR(INDEX(INDIRECT(印刷!$H$1&amp;印刷!$X$3),MATCH($B8,IF($B$1="コスト順",INDIRECT(印刷!$H$1&amp;$X$6),INDIRECT(印刷!$H$1&amp;$X$5)),0),MATCH(K$2,INDIRECT(印刷!$H$1&amp;印刷!$X$4),0)),"")</f>
        <v/>
      </c>
      <c r="L8" s="109" t="str">
        <f ca="1">IFERROR(INDEX(INDIRECT(印刷!$H$1&amp;印刷!$X$3),MATCH($B8,IF($B$1="コスト順",INDIRECT(印刷!$H$1&amp;$X$6),INDIRECT(印刷!$H$1&amp;$X$5)),0),MATCH(L$2,INDIRECT(印刷!$H$1&amp;印刷!$X$4),0)),"")</f>
        <v/>
      </c>
      <c r="M8" s="9"/>
      <c r="N8" s="3" t="str">
        <f t="shared" ca="1" si="1"/>
        <v/>
      </c>
      <c r="O8" s="3" t="str">
        <f t="shared" ca="1" si="1"/>
        <v/>
      </c>
      <c r="P8" s="3" t="str">
        <f t="shared" ca="1" si="1"/>
        <v/>
      </c>
      <c r="Q8" s="3" t="str">
        <f t="shared" ca="1" si="1"/>
        <v/>
      </c>
      <c r="R8" s="3" t="str">
        <f t="shared" ca="1" si="1"/>
        <v/>
      </c>
      <c r="S8" s="3" t="str">
        <f t="shared" ca="1" si="2"/>
        <v/>
      </c>
      <c r="T8" s="3" t="str">
        <f t="shared" ca="1" si="3"/>
        <v/>
      </c>
      <c r="U8" s="2" t="str">
        <f t="shared" ca="1" si="4"/>
        <v/>
      </c>
      <c r="V8" s="9"/>
    </row>
    <row r="9" spans="2:24" ht="13.95" customHeight="1" x14ac:dyDescent="0.45">
      <c r="B9" s="95">
        <v>7</v>
      </c>
      <c r="D9" s="7" t="str">
        <f ca="1">IF(E9="","",MAX(D$3:$D8)+1)</f>
        <v/>
      </c>
      <c r="E9" s="35" t="str">
        <f ca="1">IFERROR(INDEX(INDIRECT(印刷!$H$1&amp;印刷!$X$3),MATCH($B9,IF($B$1="コスト順",INDIRECT(印刷!$H$1&amp;$X$6),INDIRECT(印刷!$H$1&amp;$X$5)),0),MATCH(E$2,INDIRECT(印刷!$H$1&amp;印刷!$X$4),0)),"")</f>
        <v/>
      </c>
      <c r="F9" s="35" t="str">
        <f ca="1">IFERROR(INDEX(INDIRECT(印刷!$H$1&amp;印刷!$X$3),MATCH($B9,IF($B$1="コスト順",INDIRECT(印刷!$H$1&amp;$X$6),INDIRECT(印刷!$H$1&amp;$X$5)),0),MATCH(F$2,INDIRECT(印刷!$H$1&amp;印刷!$X$4),0)),"")</f>
        <v/>
      </c>
      <c r="G9" s="94" t="str">
        <f ca="1">IFERROR(INDEX(INDIRECT(印刷!$H$1&amp;印刷!$X$3),MATCH($B9,IF($B$1="コスト順",INDIRECT(印刷!$H$1&amp;$X$6),INDIRECT(印刷!$H$1&amp;$X$5)),0),MATCH(G$2,INDIRECT(印刷!$H$1&amp;印刷!$X$4),0)),"")</f>
        <v/>
      </c>
      <c r="H9" s="94" t="str">
        <f ca="1">IFERROR(INDEX(INDIRECT(印刷!$H$1&amp;印刷!$X$3),MATCH($B9,IF($B$1="コスト順",INDIRECT(印刷!$H$1&amp;$X$6),INDIRECT(印刷!$H$1&amp;$X$5)),0),MATCH(H$2,INDIRECT(印刷!$H$1&amp;印刷!$X$4),0)),"")</f>
        <v/>
      </c>
      <c r="I9" s="94" t="str">
        <f ca="1">IFERROR(INDEX(INDIRECT(印刷!$H$1&amp;印刷!$X$3),MATCH($B9,IF($B$1="コスト順",INDIRECT(印刷!$H$1&amp;$X$6),INDIRECT(印刷!$H$1&amp;$X$5)),0),MATCH(I$2,INDIRECT(印刷!$H$1&amp;印刷!$X$4),0)),"")</f>
        <v/>
      </c>
      <c r="J9" s="35" t="str">
        <f ca="1">IFERROR(INDEX(INDIRECT(印刷!$H$1&amp;印刷!$X$3),MATCH($B9,IF($B$1="コスト順",INDIRECT(印刷!$H$1&amp;$X$6),INDIRECT(印刷!$H$1&amp;$X$5)),0),MATCH(J$2,INDIRECT(印刷!$H$1&amp;印刷!$X$4),0)),"")</f>
        <v/>
      </c>
      <c r="K9" s="109" t="str">
        <f ca="1">IFERROR(INDEX(INDIRECT(印刷!$H$1&amp;印刷!$X$3),MATCH($B9,IF($B$1="コスト順",INDIRECT(印刷!$H$1&amp;$X$6),INDIRECT(印刷!$H$1&amp;$X$5)),0),MATCH(K$2,INDIRECT(印刷!$H$1&amp;印刷!$X$4),0)),"")</f>
        <v/>
      </c>
      <c r="L9" s="109" t="str">
        <f ca="1">IFERROR(INDEX(INDIRECT(印刷!$H$1&amp;印刷!$X$3),MATCH($B9,IF($B$1="コスト順",INDIRECT(印刷!$H$1&amp;$X$6),INDIRECT(印刷!$H$1&amp;$X$5)),0),MATCH(L$2,INDIRECT(印刷!$H$1&amp;印刷!$X$4),0)),"")</f>
        <v/>
      </c>
      <c r="M9" s="9"/>
      <c r="N9" s="3" t="str">
        <f t="shared" ca="1" si="1"/>
        <v/>
      </c>
      <c r="O9" s="3" t="str">
        <f t="shared" ca="1" si="1"/>
        <v/>
      </c>
      <c r="P9" s="3" t="str">
        <f t="shared" ca="1" si="1"/>
        <v/>
      </c>
      <c r="Q9" s="3" t="str">
        <f t="shared" ca="1" si="1"/>
        <v/>
      </c>
      <c r="R9" s="3" t="str">
        <f t="shared" ca="1" si="1"/>
        <v/>
      </c>
      <c r="S9" s="3" t="str">
        <f t="shared" ca="1" si="2"/>
        <v/>
      </c>
      <c r="T9" s="3" t="str">
        <f t="shared" ca="1" si="3"/>
        <v/>
      </c>
      <c r="U9" s="2" t="str">
        <f t="shared" ca="1" si="4"/>
        <v/>
      </c>
      <c r="V9" s="9"/>
    </row>
    <row r="10" spans="2:24" ht="13.95" customHeight="1" x14ac:dyDescent="0.45">
      <c r="B10" s="95">
        <v>8</v>
      </c>
      <c r="D10" s="7" t="str">
        <f ca="1">IF(E10="","",MAX(D$3:$D9)+1)</f>
        <v/>
      </c>
      <c r="E10" s="35" t="str">
        <f ca="1">IFERROR(INDEX(INDIRECT(印刷!$H$1&amp;印刷!$X$3),MATCH($B10,IF($B$1="コスト順",INDIRECT(印刷!$H$1&amp;$X$6),INDIRECT(印刷!$H$1&amp;$X$5)),0),MATCH(E$2,INDIRECT(印刷!$H$1&amp;印刷!$X$4),0)),"")</f>
        <v/>
      </c>
      <c r="F10" s="35" t="str">
        <f ca="1">IFERROR(INDEX(INDIRECT(印刷!$H$1&amp;印刷!$X$3),MATCH($B10,IF($B$1="コスト順",INDIRECT(印刷!$H$1&amp;$X$6),INDIRECT(印刷!$H$1&amp;$X$5)),0),MATCH(F$2,INDIRECT(印刷!$H$1&amp;印刷!$X$4),0)),"")</f>
        <v/>
      </c>
      <c r="G10" s="94" t="str">
        <f ca="1">IFERROR(INDEX(INDIRECT(印刷!$H$1&amp;印刷!$X$3),MATCH($B10,IF($B$1="コスト順",INDIRECT(印刷!$H$1&amp;$X$6),INDIRECT(印刷!$H$1&amp;$X$5)),0),MATCH(G$2,INDIRECT(印刷!$H$1&amp;印刷!$X$4),0)),"")</f>
        <v/>
      </c>
      <c r="H10" s="94" t="str">
        <f ca="1">IFERROR(INDEX(INDIRECT(印刷!$H$1&amp;印刷!$X$3),MATCH($B10,IF($B$1="コスト順",INDIRECT(印刷!$H$1&amp;$X$6),INDIRECT(印刷!$H$1&amp;$X$5)),0),MATCH(H$2,INDIRECT(印刷!$H$1&amp;印刷!$X$4),0)),"")</f>
        <v/>
      </c>
      <c r="I10" s="94" t="str">
        <f ca="1">IFERROR(INDEX(INDIRECT(印刷!$H$1&amp;印刷!$X$3),MATCH($B10,IF($B$1="コスト順",INDIRECT(印刷!$H$1&amp;$X$6),INDIRECT(印刷!$H$1&amp;$X$5)),0),MATCH(I$2,INDIRECT(印刷!$H$1&amp;印刷!$X$4),0)),"")</f>
        <v/>
      </c>
      <c r="J10" s="35" t="str">
        <f ca="1">IFERROR(INDEX(INDIRECT(印刷!$H$1&amp;印刷!$X$3),MATCH($B10,IF($B$1="コスト順",INDIRECT(印刷!$H$1&amp;$X$6),INDIRECT(印刷!$H$1&amp;$X$5)),0),MATCH(J$2,INDIRECT(印刷!$H$1&amp;印刷!$X$4),0)),"")</f>
        <v/>
      </c>
      <c r="K10" s="109" t="str">
        <f ca="1">IFERROR(INDEX(INDIRECT(印刷!$H$1&amp;印刷!$X$3),MATCH($B10,IF($B$1="コスト順",INDIRECT(印刷!$H$1&amp;$X$6),INDIRECT(印刷!$H$1&amp;$X$5)),0),MATCH(K$2,INDIRECT(印刷!$H$1&amp;印刷!$X$4),0)),"")</f>
        <v/>
      </c>
      <c r="L10" s="109" t="str">
        <f ca="1">IFERROR(INDEX(INDIRECT(印刷!$H$1&amp;印刷!$X$3),MATCH($B10,IF($B$1="コスト順",INDIRECT(印刷!$H$1&amp;$X$6),INDIRECT(印刷!$H$1&amp;$X$5)),0),MATCH(L$2,INDIRECT(印刷!$H$1&amp;印刷!$X$4),0)),"")</f>
        <v/>
      </c>
      <c r="M10" s="9"/>
      <c r="N10" s="3" t="str">
        <f t="shared" ca="1" si="1"/>
        <v/>
      </c>
      <c r="O10" s="3" t="str">
        <f t="shared" ca="1" si="1"/>
        <v/>
      </c>
      <c r="P10" s="3" t="str">
        <f t="shared" ca="1" si="1"/>
        <v/>
      </c>
      <c r="Q10" s="3" t="str">
        <f t="shared" ca="1" si="1"/>
        <v/>
      </c>
      <c r="R10" s="3" t="str">
        <f t="shared" ca="1" si="1"/>
        <v/>
      </c>
      <c r="S10" s="3" t="str">
        <f t="shared" ca="1" si="2"/>
        <v/>
      </c>
      <c r="T10" s="3" t="str">
        <f t="shared" ca="1" si="3"/>
        <v/>
      </c>
      <c r="U10" s="2" t="str">
        <f t="shared" ca="1" si="4"/>
        <v/>
      </c>
      <c r="V10" s="9"/>
    </row>
    <row r="11" spans="2:24" ht="13.95" customHeight="1" x14ac:dyDescent="0.45">
      <c r="B11" s="95">
        <v>9</v>
      </c>
      <c r="D11" s="7" t="str">
        <f ca="1">IF(E11="","",MAX(D$3:$D10)+1)</f>
        <v/>
      </c>
      <c r="E11" s="35" t="str">
        <f ca="1">IFERROR(INDEX(INDIRECT(印刷!$H$1&amp;印刷!$X$3),MATCH($B11,IF($B$1="コスト順",INDIRECT(印刷!$H$1&amp;$X$6),INDIRECT(印刷!$H$1&amp;$X$5)),0),MATCH(E$2,INDIRECT(印刷!$H$1&amp;印刷!$X$4),0)),"")</f>
        <v/>
      </c>
      <c r="F11" s="35" t="str">
        <f ca="1">IFERROR(INDEX(INDIRECT(印刷!$H$1&amp;印刷!$X$3),MATCH($B11,IF($B$1="コスト順",INDIRECT(印刷!$H$1&amp;$X$6),INDIRECT(印刷!$H$1&amp;$X$5)),0),MATCH(F$2,INDIRECT(印刷!$H$1&amp;印刷!$X$4),0)),"")</f>
        <v/>
      </c>
      <c r="G11" s="94" t="str">
        <f ca="1">IFERROR(INDEX(INDIRECT(印刷!$H$1&amp;印刷!$X$3),MATCH($B11,IF($B$1="コスト順",INDIRECT(印刷!$H$1&amp;$X$6),INDIRECT(印刷!$H$1&amp;$X$5)),0),MATCH(G$2,INDIRECT(印刷!$H$1&amp;印刷!$X$4),0)),"")</f>
        <v/>
      </c>
      <c r="H11" s="94" t="str">
        <f ca="1">IFERROR(INDEX(INDIRECT(印刷!$H$1&amp;印刷!$X$3),MATCH($B11,IF($B$1="コスト順",INDIRECT(印刷!$H$1&amp;$X$6),INDIRECT(印刷!$H$1&amp;$X$5)),0),MATCH(H$2,INDIRECT(印刷!$H$1&amp;印刷!$X$4),0)),"")</f>
        <v/>
      </c>
      <c r="I11" s="94" t="str">
        <f ca="1">IFERROR(INDEX(INDIRECT(印刷!$H$1&amp;印刷!$X$3),MATCH($B11,IF($B$1="コスト順",INDIRECT(印刷!$H$1&amp;$X$6),INDIRECT(印刷!$H$1&amp;$X$5)),0),MATCH(I$2,INDIRECT(印刷!$H$1&amp;印刷!$X$4),0)),"")</f>
        <v/>
      </c>
      <c r="J11" s="35" t="str">
        <f ca="1">IFERROR(INDEX(INDIRECT(印刷!$H$1&amp;印刷!$X$3),MATCH($B11,IF($B$1="コスト順",INDIRECT(印刷!$H$1&amp;$X$6),INDIRECT(印刷!$H$1&amp;$X$5)),0),MATCH(J$2,INDIRECT(印刷!$H$1&amp;印刷!$X$4),0)),"")</f>
        <v/>
      </c>
      <c r="K11" s="109" t="str">
        <f ca="1">IFERROR(INDEX(INDIRECT(印刷!$H$1&amp;印刷!$X$3),MATCH($B11,IF($B$1="コスト順",INDIRECT(印刷!$H$1&amp;$X$6),INDIRECT(印刷!$H$1&amp;$X$5)),0),MATCH(K$2,INDIRECT(印刷!$H$1&amp;印刷!$X$4),0)),"")</f>
        <v/>
      </c>
      <c r="L11" s="109" t="str">
        <f ca="1">IFERROR(INDEX(INDIRECT(印刷!$H$1&amp;印刷!$X$3),MATCH($B11,IF($B$1="コスト順",INDIRECT(印刷!$H$1&amp;$X$6),INDIRECT(印刷!$H$1&amp;$X$5)),0),MATCH(L$2,INDIRECT(印刷!$H$1&amp;印刷!$X$4),0)),"")</f>
        <v/>
      </c>
      <c r="M11" s="9"/>
      <c r="N11" s="3" t="str">
        <f t="shared" ca="1" si="1"/>
        <v/>
      </c>
      <c r="O11" s="3" t="str">
        <f t="shared" ca="1" si="1"/>
        <v/>
      </c>
      <c r="P11" s="3" t="str">
        <f t="shared" ca="1" si="1"/>
        <v/>
      </c>
      <c r="Q11" s="3" t="str">
        <f t="shared" ca="1" si="1"/>
        <v/>
      </c>
      <c r="R11" s="3" t="str">
        <f t="shared" ca="1" si="1"/>
        <v/>
      </c>
      <c r="S11" s="3" t="str">
        <f t="shared" ca="1" si="2"/>
        <v/>
      </c>
      <c r="T11" s="3" t="str">
        <f t="shared" ca="1" si="3"/>
        <v/>
      </c>
      <c r="U11" s="2" t="str">
        <f t="shared" ca="1" si="4"/>
        <v/>
      </c>
      <c r="V11" s="9"/>
    </row>
    <row r="12" spans="2:24" ht="13.95" customHeight="1" x14ac:dyDescent="0.45">
      <c r="B12" s="95">
        <v>10</v>
      </c>
      <c r="D12" s="7" t="str">
        <f ca="1">IF(E12="","",MAX(D$3:$D11)+1)</f>
        <v/>
      </c>
      <c r="E12" s="35" t="str">
        <f ca="1">IFERROR(INDEX(INDIRECT(印刷!$H$1&amp;印刷!$X$3),MATCH($B12,IF($B$1="コスト順",INDIRECT(印刷!$H$1&amp;$X$6),INDIRECT(印刷!$H$1&amp;$X$5)),0),MATCH(E$2,INDIRECT(印刷!$H$1&amp;印刷!$X$4),0)),"")</f>
        <v/>
      </c>
      <c r="F12" s="35" t="str">
        <f ca="1">IFERROR(INDEX(INDIRECT(印刷!$H$1&amp;印刷!$X$3),MATCH($B12,IF($B$1="コスト順",INDIRECT(印刷!$H$1&amp;$X$6),INDIRECT(印刷!$H$1&amp;$X$5)),0),MATCH(F$2,INDIRECT(印刷!$H$1&amp;印刷!$X$4),0)),"")</f>
        <v/>
      </c>
      <c r="G12" s="94" t="str">
        <f ca="1">IFERROR(INDEX(INDIRECT(印刷!$H$1&amp;印刷!$X$3),MATCH($B12,IF($B$1="コスト順",INDIRECT(印刷!$H$1&amp;$X$6),INDIRECT(印刷!$H$1&amp;$X$5)),0),MATCH(G$2,INDIRECT(印刷!$H$1&amp;印刷!$X$4),0)),"")</f>
        <v/>
      </c>
      <c r="H12" s="94" t="str">
        <f ca="1">IFERROR(INDEX(INDIRECT(印刷!$H$1&amp;印刷!$X$3),MATCH($B12,IF($B$1="コスト順",INDIRECT(印刷!$H$1&amp;$X$6),INDIRECT(印刷!$H$1&amp;$X$5)),0),MATCH(H$2,INDIRECT(印刷!$H$1&amp;印刷!$X$4),0)),"")</f>
        <v/>
      </c>
      <c r="I12" s="94" t="str">
        <f ca="1">IFERROR(INDEX(INDIRECT(印刷!$H$1&amp;印刷!$X$3),MATCH($B12,IF($B$1="コスト順",INDIRECT(印刷!$H$1&amp;$X$6),INDIRECT(印刷!$H$1&amp;$X$5)),0),MATCH(I$2,INDIRECT(印刷!$H$1&amp;印刷!$X$4),0)),"")</f>
        <v/>
      </c>
      <c r="J12" s="35" t="str">
        <f ca="1">IFERROR(INDEX(INDIRECT(印刷!$H$1&amp;印刷!$X$3),MATCH($B12,IF($B$1="コスト順",INDIRECT(印刷!$H$1&amp;$X$6),INDIRECT(印刷!$H$1&amp;$X$5)),0),MATCH(J$2,INDIRECT(印刷!$H$1&amp;印刷!$X$4),0)),"")</f>
        <v/>
      </c>
      <c r="K12" s="109" t="str">
        <f ca="1">IFERROR(INDEX(INDIRECT(印刷!$H$1&amp;印刷!$X$3),MATCH($B12,IF($B$1="コスト順",INDIRECT(印刷!$H$1&amp;$X$6),INDIRECT(印刷!$H$1&amp;$X$5)),0),MATCH(K$2,INDIRECT(印刷!$H$1&amp;印刷!$X$4),0)),"")</f>
        <v/>
      </c>
      <c r="L12" s="109" t="str">
        <f ca="1">IFERROR(INDEX(INDIRECT(印刷!$H$1&amp;印刷!$X$3),MATCH($B12,IF($B$1="コスト順",INDIRECT(印刷!$H$1&amp;$X$6),INDIRECT(印刷!$H$1&amp;$X$5)),0),MATCH(L$2,INDIRECT(印刷!$H$1&amp;印刷!$X$4),0)),"")</f>
        <v/>
      </c>
      <c r="M12" s="9"/>
      <c r="N12" s="3" t="str">
        <f t="shared" ca="1" si="1"/>
        <v/>
      </c>
      <c r="O12" s="3" t="str">
        <f t="shared" ca="1" si="1"/>
        <v/>
      </c>
      <c r="P12" s="3" t="str">
        <f t="shared" ca="1" si="1"/>
        <v/>
      </c>
      <c r="Q12" s="3" t="str">
        <f t="shared" ca="1" si="1"/>
        <v/>
      </c>
      <c r="R12" s="3" t="str">
        <f t="shared" ca="1" si="1"/>
        <v/>
      </c>
      <c r="S12" s="3" t="str">
        <f t="shared" ca="1" si="2"/>
        <v/>
      </c>
      <c r="T12" s="3" t="str">
        <f t="shared" ca="1" si="3"/>
        <v/>
      </c>
      <c r="U12" s="2" t="str">
        <f t="shared" ca="1" si="4"/>
        <v/>
      </c>
      <c r="V12" s="9"/>
    </row>
    <row r="13" spans="2:24" ht="13.95" customHeight="1" x14ac:dyDescent="0.45">
      <c r="B13" s="95">
        <v>11</v>
      </c>
      <c r="D13" s="7" t="str">
        <f ca="1">IF(E13="","",MAX(D$3:$D12)+1)</f>
        <v/>
      </c>
      <c r="E13" s="35" t="str">
        <f ca="1">IFERROR(INDEX(INDIRECT(印刷!$H$1&amp;印刷!$X$3),MATCH($B13,IF($B$1="コスト順",INDIRECT(印刷!$H$1&amp;$X$6),INDIRECT(印刷!$H$1&amp;$X$5)),0),MATCH(E$2,INDIRECT(印刷!$H$1&amp;印刷!$X$4),0)),"")</f>
        <v/>
      </c>
      <c r="F13" s="35" t="str">
        <f ca="1">IFERROR(INDEX(INDIRECT(印刷!$H$1&amp;印刷!$X$3),MATCH($B13,IF($B$1="コスト順",INDIRECT(印刷!$H$1&amp;$X$6),INDIRECT(印刷!$H$1&amp;$X$5)),0),MATCH(F$2,INDIRECT(印刷!$H$1&amp;印刷!$X$4),0)),"")</f>
        <v/>
      </c>
      <c r="G13" s="94" t="str">
        <f ca="1">IFERROR(INDEX(INDIRECT(印刷!$H$1&amp;印刷!$X$3),MATCH($B13,IF($B$1="コスト順",INDIRECT(印刷!$H$1&amp;$X$6),INDIRECT(印刷!$H$1&amp;$X$5)),0),MATCH(G$2,INDIRECT(印刷!$H$1&amp;印刷!$X$4),0)),"")</f>
        <v/>
      </c>
      <c r="H13" s="94" t="str">
        <f ca="1">IFERROR(INDEX(INDIRECT(印刷!$H$1&amp;印刷!$X$3),MATCH($B13,IF($B$1="コスト順",INDIRECT(印刷!$H$1&amp;$X$6),INDIRECT(印刷!$H$1&amp;$X$5)),0),MATCH(H$2,INDIRECT(印刷!$H$1&amp;印刷!$X$4),0)),"")</f>
        <v/>
      </c>
      <c r="I13" s="94" t="str">
        <f ca="1">IFERROR(INDEX(INDIRECT(印刷!$H$1&amp;印刷!$X$3),MATCH($B13,IF($B$1="コスト順",INDIRECT(印刷!$H$1&amp;$X$6),INDIRECT(印刷!$H$1&amp;$X$5)),0),MATCH(I$2,INDIRECT(印刷!$H$1&amp;印刷!$X$4),0)),"")</f>
        <v/>
      </c>
      <c r="J13" s="35" t="str">
        <f ca="1">IFERROR(INDEX(INDIRECT(印刷!$H$1&amp;印刷!$X$3),MATCH($B13,IF($B$1="コスト順",INDIRECT(印刷!$H$1&amp;$X$6),INDIRECT(印刷!$H$1&amp;$X$5)),0),MATCH(J$2,INDIRECT(印刷!$H$1&amp;印刷!$X$4),0)),"")</f>
        <v/>
      </c>
      <c r="K13" s="109" t="str">
        <f ca="1">IFERROR(INDEX(INDIRECT(印刷!$H$1&amp;印刷!$X$3),MATCH($B13,IF($B$1="コスト順",INDIRECT(印刷!$H$1&amp;$X$6),INDIRECT(印刷!$H$1&amp;$X$5)),0),MATCH(K$2,INDIRECT(印刷!$H$1&amp;印刷!$X$4),0)),"")</f>
        <v/>
      </c>
      <c r="L13" s="109" t="str">
        <f ca="1">IFERROR(INDEX(INDIRECT(印刷!$H$1&amp;印刷!$X$3),MATCH($B13,IF($B$1="コスト順",INDIRECT(印刷!$H$1&amp;$X$6),INDIRECT(印刷!$H$1&amp;$X$5)),0),MATCH(L$2,INDIRECT(印刷!$H$1&amp;印刷!$X$4),0)),"")</f>
        <v/>
      </c>
      <c r="M13" s="9"/>
      <c r="N13" s="3" t="str">
        <f t="shared" ca="1" si="1"/>
        <v/>
      </c>
      <c r="O13" s="3" t="str">
        <f t="shared" ca="1" si="1"/>
        <v/>
      </c>
      <c r="P13" s="3" t="str">
        <f t="shared" ca="1" si="1"/>
        <v/>
      </c>
      <c r="Q13" s="3" t="str">
        <f t="shared" ca="1" si="1"/>
        <v/>
      </c>
      <c r="R13" s="3" t="str">
        <f t="shared" ca="1" si="1"/>
        <v/>
      </c>
      <c r="S13" s="3" t="str">
        <f t="shared" ca="1" si="2"/>
        <v/>
      </c>
      <c r="T13" s="3" t="str">
        <f t="shared" ca="1" si="3"/>
        <v/>
      </c>
      <c r="U13" s="2" t="str">
        <f t="shared" ca="1" si="4"/>
        <v/>
      </c>
      <c r="V13" s="9"/>
    </row>
    <row r="14" spans="2:24" ht="13.95" customHeight="1" x14ac:dyDescent="0.45">
      <c r="B14" s="95">
        <v>12</v>
      </c>
      <c r="D14" s="7" t="str">
        <f ca="1">IF(E14="","",MAX(D$3:$D13)+1)</f>
        <v/>
      </c>
      <c r="E14" s="35" t="str">
        <f ca="1">IFERROR(INDEX(INDIRECT(印刷!$H$1&amp;印刷!$X$3),MATCH($B14,IF($B$1="コスト順",INDIRECT(印刷!$H$1&amp;$X$6),INDIRECT(印刷!$H$1&amp;$X$5)),0),MATCH(E$2,INDIRECT(印刷!$H$1&amp;印刷!$X$4),0)),"")</f>
        <v/>
      </c>
      <c r="F14" s="35" t="str">
        <f ca="1">IFERROR(INDEX(INDIRECT(印刷!$H$1&amp;印刷!$X$3),MATCH($B14,IF($B$1="コスト順",INDIRECT(印刷!$H$1&amp;$X$6),INDIRECT(印刷!$H$1&amp;$X$5)),0),MATCH(F$2,INDIRECT(印刷!$H$1&amp;印刷!$X$4),0)),"")</f>
        <v/>
      </c>
      <c r="G14" s="94" t="str">
        <f ca="1">IFERROR(INDEX(INDIRECT(印刷!$H$1&amp;印刷!$X$3),MATCH($B14,IF($B$1="コスト順",INDIRECT(印刷!$H$1&amp;$X$6),INDIRECT(印刷!$H$1&amp;$X$5)),0),MATCH(G$2,INDIRECT(印刷!$H$1&amp;印刷!$X$4),0)),"")</f>
        <v/>
      </c>
      <c r="H14" s="94" t="str">
        <f ca="1">IFERROR(INDEX(INDIRECT(印刷!$H$1&amp;印刷!$X$3),MATCH($B14,IF($B$1="コスト順",INDIRECT(印刷!$H$1&amp;$X$6),INDIRECT(印刷!$H$1&amp;$X$5)),0),MATCH(H$2,INDIRECT(印刷!$H$1&amp;印刷!$X$4),0)),"")</f>
        <v/>
      </c>
      <c r="I14" s="94" t="str">
        <f ca="1">IFERROR(INDEX(INDIRECT(印刷!$H$1&amp;印刷!$X$3),MATCH($B14,IF($B$1="コスト順",INDIRECT(印刷!$H$1&amp;$X$6),INDIRECT(印刷!$H$1&amp;$X$5)),0),MATCH(I$2,INDIRECT(印刷!$H$1&amp;印刷!$X$4),0)),"")</f>
        <v/>
      </c>
      <c r="J14" s="35" t="str">
        <f ca="1">IFERROR(INDEX(INDIRECT(印刷!$H$1&amp;印刷!$X$3),MATCH($B14,IF($B$1="コスト順",INDIRECT(印刷!$H$1&amp;$X$6),INDIRECT(印刷!$H$1&amp;$X$5)),0),MATCH(J$2,INDIRECT(印刷!$H$1&amp;印刷!$X$4),0)),"")</f>
        <v/>
      </c>
      <c r="K14" s="109" t="str">
        <f ca="1">IFERROR(INDEX(INDIRECT(印刷!$H$1&amp;印刷!$X$3),MATCH($B14,IF($B$1="コスト順",INDIRECT(印刷!$H$1&amp;$X$6),INDIRECT(印刷!$H$1&amp;$X$5)),0),MATCH(K$2,INDIRECT(印刷!$H$1&amp;印刷!$X$4),0)),"")</f>
        <v/>
      </c>
      <c r="L14" s="109" t="str">
        <f ca="1">IFERROR(INDEX(INDIRECT(印刷!$H$1&amp;印刷!$X$3),MATCH($B14,IF($B$1="コスト順",INDIRECT(印刷!$H$1&amp;$X$6),INDIRECT(印刷!$H$1&amp;$X$5)),0),MATCH(L$2,INDIRECT(印刷!$H$1&amp;印刷!$X$4),0)),"")</f>
        <v/>
      </c>
      <c r="M14" s="9"/>
      <c r="N14" s="3" t="str">
        <f t="shared" ca="1" si="1"/>
        <v/>
      </c>
      <c r="O14" s="3" t="str">
        <f t="shared" ca="1" si="1"/>
        <v/>
      </c>
      <c r="P14" s="3" t="str">
        <f t="shared" ca="1" si="1"/>
        <v/>
      </c>
      <c r="Q14" s="3" t="str">
        <f t="shared" ca="1" si="1"/>
        <v/>
      </c>
      <c r="R14" s="3" t="str">
        <f t="shared" ca="1" si="1"/>
        <v/>
      </c>
      <c r="S14" s="3" t="str">
        <f t="shared" ca="1" si="2"/>
        <v/>
      </c>
      <c r="T14" s="3" t="str">
        <f t="shared" ca="1" si="3"/>
        <v/>
      </c>
      <c r="U14" s="2" t="str">
        <f t="shared" ca="1" si="4"/>
        <v/>
      </c>
      <c r="V14" s="9"/>
    </row>
    <row r="15" spans="2:24" ht="13.95" customHeight="1" x14ac:dyDescent="0.45">
      <c r="B15" s="95">
        <v>13</v>
      </c>
      <c r="D15" s="7" t="str">
        <f ca="1">IF(E15="","",MAX(D$3:$D14)+1)</f>
        <v/>
      </c>
      <c r="E15" s="35" t="str">
        <f ca="1">IFERROR(INDEX(INDIRECT(印刷!$H$1&amp;印刷!$X$3),MATCH($B15,IF($B$1="コスト順",INDIRECT(印刷!$H$1&amp;$X$6),INDIRECT(印刷!$H$1&amp;$X$5)),0),MATCH(E$2,INDIRECT(印刷!$H$1&amp;印刷!$X$4),0)),"")</f>
        <v/>
      </c>
      <c r="F15" s="35" t="str">
        <f ca="1">IFERROR(INDEX(INDIRECT(印刷!$H$1&amp;印刷!$X$3),MATCH($B15,IF($B$1="コスト順",INDIRECT(印刷!$H$1&amp;$X$6),INDIRECT(印刷!$H$1&amp;$X$5)),0),MATCH(F$2,INDIRECT(印刷!$H$1&amp;印刷!$X$4),0)),"")</f>
        <v/>
      </c>
      <c r="G15" s="94" t="str">
        <f ca="1">IFERROR(INDEX(INDIRECT(印刷!$H$1&amp;印刷!$X$3),MATCH($B15,IF($B$1="コスト順",INDIRECT(印刷!$H$1&amp;$X$6),INDIRECT(印刷!$H$1&amp;$X$5)),0),MATCH(G$2,INDIRECT(印刷!$H$1&amp;印刷!$X$4),0)),"")</f>
        <v/>
      </c>
      <c r="H15" s="94" t="str">
        <f ca="1">IFERROR(INDEX(INDIRECT(印刷!$H$1&amp;印刷!$X$3),MATCH($B15,IF($B$1="コスト順",INDIRECT(印刷!$H$1&amp;$X$6),INDIRECT(印刷!$H$1&amp;$X$5)),0),MATCH(H$2,INDIRECT(印刷!$H$1&amp;印刷!$X$4),0)),"")</f>
        <v/>
      </c>
      <c r="I15" s="94" t="str">
        <f ca="1">IFERROR(INDEX(INDIRECT(印刷!$H$1&amp;印刷!$X$3),MATCH($B15,IF($B$1="コスト順",INDIRECT(印刷!$H$1&amp;$X$6),INDIRECT(印刷!$H$1&amp;$X$5)),0),MATCH(I$2,INDIRECT(印刷!$H$1&amp;印刷!$X$4),0)),"")</f>
        <v/>
      </c>
      <c r="J15" s="35" t="str">
        <f ca="1">IFERROR(INDEX(INDIRECT(印刷!$H$1&amp;印刷!$X$3),MATCH($B15,IF($B$1="コスト順",INDIRECT(印刷!$H$1&amp;$X$6),INDIRECT(印刷!$H$1&amp;$X$5)),0),MATCH(J$2,INDIRECT(印刷!$H$1&amp;印刷!$X$4),0)),"")</f>
        <v/>
      </c>
      <c r="K15" s="109" t="str">
        <f ca="1">IFERROR(INDEX(INDIRECT(印刷!$H$1&amp;印刷!$X$3),MATCH($B15,IF($B$1="コスト順",INDIRECT(印刷!$H$1&amp;$X$6),INDIRECT(印刷!$H$1&amp;$X$5)),0),MATCH(K$2,INDIRECT(印刷!$H$1&amp;印刷!$X$4),0)),"")</f>
        <v/>
      </c>
      <c r="L15" s="109" t="str">
        <f ca="1">IFERROR(INDEX(INDIRECT(印刷!$H$1&amp;印刷!$X$3),MATCH($B15,IF($B$1="コスト順",INDIRECT(印刷!$H$1&amp;$X$6),INDIRECT(印刷!$H$1&amp;$X$5)),0),MATCH(L$2,INDIRECT(印刷!$H$1&amp;印刷!$X$4),0)),"")</f>
        <v/>
      </c>
      <c r="M15" s="9"/>
      <c r="N15" s="3" t="str">
        <f t="shared" ca="1" si="1"/>
        <v/>
      </c>
      <c r="O15" s="3" t="str">
        <f t="shared" ca="1" si="1"/>
        <v/>
      </c>
      <c r="P15" s="3" t="str">
        <f t="shared" ca="1" si="1"/>
        <v/>
      </c>
      <c r="Q15" s="3" t="str">
        <f t="shared" ca="1" si="1"/>
        <v/>
      </c>
      <c r="R15" s="3" t="str">
        <f t="shared" ca="1" si="1"/>
        <v/>
      </c>
      <c r="S15" s="3" t="str">
        <f t="shared" ca="1" si="2"/>
        <v/>
      </c>
      <c r="T15" s="3" t="str">
        <f t="shared" ca="1" si="3"/>
        <v/>
      </c>
      <c r="U15" s="2" t="str">
        <f t="shared" ca="1" si="4"/>
        <v/>
      </c>
      <c r="V15" s="9"/>
    </row>
    <row r="16" spans="2:24" ht="13.95" customHeight="1" x14ac:dyDescent="0.45">
      <c r="B16" s="95">
        <v>14</v>
      </c>
      <c r="D16" s="7" t="str">
        <f ca="1">IF(E16="","",MAX(D$3:$D15)+1)</f>
        <v/>
      </c>
      <c r="E16" s="35" t="str">
        <f ca="1">IFERROR(INDEX(INDIRECT(印刷!$H$1&amp;印刷!$X$3),MATCH($B16,IF($B$1="コスト順",INDIRECT(印刷!$H$1&amp;$X$6),INDIRECT(印刷!$H$1&amp;$X$5)),0),MATCH(E$2,INDIRECT(印刷!$H$1&amp;印刷!$X$4),0)),"")</f>
        <v/>
      </c>
      <c r="F16" s="35" t="str">
        <f ca="1">IFERROR(INDEX(INDIRECT(印刷!$H$1&amp;印刷!$X$3),MATCH($B16,IF($B$1="コスト順",INDIRECT(印刷!$H$1&amp;$X$6),INDIRECT(印刷!$H$1&amp;$X$5)),0),MATCH(F$2,INDIRECT(印刷!$H$1&amp;印刷!$X$4),0)),"")</f>
        <v/>
      </c>
      <c r="G16" s="94" t="str">
        <f ca="1">IFERROR(INDEX(INDIRECT(印刷!$H$1&amp;印刷!$X$3),MATCH($B16,IF($B$1="コスト順",INDIRECT(印刷!$H$1&amp;$X$6),INDIRECT(印刷!$H$1&amp;$X$5)),0),MATCH(G$2,INDIRECT(印刷!$H$1&amp;印刷!$X$4),0)),"")</f>
        <v/>
      </c>
      <c r="H16" s="94" t="str">
        <f ca="1">IFERROR(INDEX(INDIRECT(印刷!$H$1&amp;印刷!$X$3),MATCH($B16,IF($B$1="コスト順",INDIRECT(印刷!$H$1&amp;$X$6),INDIRECT(印刷!$H$1&amp;$X$5)),0),MATCH(H$2,INDIRECT(印刷!$H$1&amp;印刷!$X$4),0)),"")</f>
        <v/>
      </c>
      <c r="I16" s="94" t="str">
        <f ca="1">IFERROR(INDEX(INDIRECT(印刷!$H$1&amp;印刷!$X$3),MATCH($B16,IF($B$1="コスト順",INDIRECT(印刷!$H$1&amp;$X$6),INDIRECT(印刷!$H$1&amp;$X$5)),0),MATCH(I$2,INDIRECT(印刷!$H$1&amp;印刷!$X$4),0)),"")</f>
        <v/>
      </c>
      <c r="J16" s="35" t="str">
        <f ca="1">IFERROR(INDEX(INDIRECT(印刷!$H$1&amp;印刷!$X$3),MATCH($B16,IF($B$1="コスト順",INDIRECT(印刷!$H$1&amp;$X$6),INDIRECT(印刷!$H$1&amp;$X$5)),0),MATCH(J$2,INDIRECT(印刷!$H$1&amp;印刷!$X$4),0)),"")</f>
        <v/>
      </c>
      <c r="K16" s="109" t="str">
        <f ca="1">IFERROR(INDEX(INDIRECT(印刷!$H$1&amp;印刷!$X$3),MATCH($B16,IF($B$1="コスト順",INDIRECT(印刷!$H$1&amp;$X$6),INDIRECT(印刷!$H$1&amp;$X$5)),0),MATCH(K$2,INDIRECT(印刷!$H$1&amp;印刷!$X$4),0)),"")</f>
        <v/>
      </c>
      <c r="L16" s="109" t="str">
        <f ca="1">IFERROR(INDEX(INDIRECT(印刷!$H$1&amp;印刷!$X$3),MATCH($B16,IF($B$1="コスト順",INDIRECT(印刷!$H$1&amp;$X$6),INDIRECT(印刷!$H$1&amp;$X$5)),0),MATCH(L$2,INDIRECT(印刷!$H$1&amp;印刷!$X$4),0)),"")</f>
        <v/>
      </c>
      <c r="M16" s="9"/>
      <c r="N16" s="3" t="str">
        <f t="shared" ca="1" si="1"/>
        <v/>
      </c>
      <c r="O16" s="3" t="str">
        <f t="shared" ca="1" si="1"/>
        <v/>
      </c>
      <c r="P16" s="3" t="str">
        <f t="shared" ca="1" si="1"/>
        <v/>
      </c>
      <c r="Q16" s="3" t="str">
        <f t="shared" ca="1" si="1"/>
        <v/>
      </c>
      <c r="R16" s="3" t="str">
        <f t="shared" ca="1" si="1"/>
        <v/>
      </c>
      <c r="S16" s="3" t="str">
        <f t="shared" ca="1" si="2"/>
        <v/>
      </c>
      <c r="T16" s="3" t="str">
        <f t="shared" ca="1" si="3"/>
        <v/>
      </c>
      <c r="U16" s="2" t="str">
        <f t="shared" ca="1" si="4"/>
        <v/>
      </c>
      <c r="V16" s="9"/>
    </row>
    <row r="17" spans="2:22" ht="13.95" customHeight="1" x14ac:dyDescent="0.45">
      <c r="B17" s="95">
        <v>15</v>
      </c>
      <c r="D17" s="7" t="str">
        <f ca="1">IF(E17="","",MAX(D$3:$D16)+1)</f>
        <v/>
      </c>
      <c r="E17" s="35" t="str">
        <f ca="1">IFERROR(INDEX(INDIRECT(印刷!$H$1&amp;印刷!$X$3),MATCH($B17,IF($B$1="コスト順",INDIRECT(印刷!$H$1&amp;$X$6),INDIRECT(印刷!$H$1&amp;$X$5)),0),MATCH(E$2,INDIRECT(印刷!$H$1&amp;印刷!$X$4),0)),"")</f>
        <v/>
      </c>
      <c r="F17" s="35" t="str">
        <f ca="1">IFERROR(INDEX(INDIRECT(印刷!$H$1&amp;印刷!$X$3),MATCH($B17,IF($B$1="コスト順",INDIRECT(印刷!$H$1&amp;$X$6),INDIRECT(印刷!$H$1&amp;$X$5)),0),MATCH(F$2,INDIRECT(印刷!$H$1&amp;印刷!$X$4),0)),"")</f>
        <v/>
      </c>
      <c r="G17" s="94" t="str">
        <f ca="1">IFERROR(INDEX(INDIRECT(印刷!$H$1&amp;印刷!$X$3),MATCH($B17,IF($B$1="コスト順",INDIRECT(印刷!$H$1&amp;$X$6),INDIRECT(印刷!$H$1&amp;$X$5)),0),MATCH(G$2,INDIRECT(印刷!$H$1&amp;印刷!$X$4),0)),"")</f>
        <v/>
      </c>
      <c r="H17" s="94" t="str">
        <f ca="1">IFERROR(INDEX(INDIRECT(印刷!$H$1&amp;印刷!$X$3),MATCH($B17,IF($B$1="コスト順",INDIRECT(印刷!$H$1&amp;$X$6),INDIRECT(印刷!$H$1&amp;$X$5)),0),MATCH(H$2,INDIRECT(印刷!$H$1&amp;印刷!$X$4),0)),"")</f>
        <v/>
      </c>
      <c r="I17" s="94" t="str">
        <f ca="1">IFERROR(INDEX(INDIRECT(印刷!$H$1&amp;印刷!$X$3),MATCH($B17,IF($B$1="コスト順",INDIRECT(印刷!$H$1&amp;$X$6),INDIRECT(印刷!$H$1&amp;$X$5)),0),MATCH(I$2,INDIRECT(印刷!$H$1&amp;印刷!$X$4),0)),"")</f>
        <v/>
      </c>
      <c r="J17" s="35" t="str">
        <f ca="1">IFERROR(INDEX(INDIRECT(印刷!$H$1&amp;印刷!$X$3),MATCH($B17,IF($B$1="コスト順",INDIRECT(印刷!$H$1&amp;$X$6),INDIRECT(印刷!$H$1&amp;$X$5)),0),MATCH(J$2,INDIRECT(印刷!$H$1&amp;印刷!$X$4),0)),"")</f>
        <v/>
      </c>
      <c r="K17" s="109" t="str">
        <f ca="1">IFERROR(INDEX(INDIRECT(印刷!$H$1&amp;印刷!$X$3),MATCH($B17,IF($B$1="コスト順",INDIRECT(印刷!$H$1&amp;$X$6),INDIRECT(印刷!$H$1&amp;$X$5)),0),MATCH(K$2,INDIRECT(印刷!$H$1&amp;印刷!$X$4),0)),"")</f>
        <v/>
      </c>
      <c r="L17" s="109" t="str">
        <f ca="1">IFERROR(INDEX(INDIRECT(印刷!$H$1&amp;印刷!$X$3),MATCH($B17,IF($B$1="コスト順",INDIRECT(印刷!$H$1&amp;$X$6),INDIRECT(印刷!$H$1&amp;$X$5)),0),MATCH(L$2,INDIRECT(印刷!$H$1&amp;印刷!$X$4),0)),"")</f>
        <v/>
      </c>
      <c r="M17" s="9"/>
      <c r="N17" s="3" t="str">
        <f t="shared" ca="1" si="1"/>
        <v/>
      </c>
      <c r="O17" s="3" t="str">
        <f t="shared" ca="1" si="1"/>
        <v/>
      </c>
      <c r="P17" s="3" t="str">
        <f t="shared" ca="1" si="1"/>
        <v/>
      </c>
      <c r="Q17" s="3" t="str">
        <f t="shared" ca="1" si="1"/>
        <v/>
      </c>
      <c r="R17" s="3" t="str">
        <f t="shared" ca="1" si="1"/>
        <v/>
      </c>
      <c r="S17" s="3" t="str">
        <f t="shared" ca="1" si="2"/>
        <v/>
      </c>
      <c r="T17" s="3" t="str">
        <f t="shared" ca="1" si="3"/>
        <v/>
      </c>
      <c r="U17" s="2" t="str">
        <f t="shared" ca="1" si="4"/>
        <v/>
      </c>
      <c r="V17" s="9"/>
    </row>
    <row r="18" spans="2:22" ht="13.95" customHeight="1" x14ac:dyDescent="0.45">
      <c r="B18" s="95">
        <v>16</v>
      </c>
      <c r="D18" s="7" t="str">
        <f ca="1">IF(E18="","",MAX(D$3:$D17)+1)</f>
        <v/>
      </c>
      <c r="E18" s="35" t="str">
        <f ca="1">IFERROR(INDEX(INDIRECT(印刷!$H$1&amp;印刷!$X$3),MATCH($B18,IF($B$1="コスト順",INDIRECT(印刷!$H$1&amp;$X$6),INDIRECT(印刷!$H$1&amp;$X$5)),0),MATCH(E$2,INDIRECT(印刷!$H$1&amp;印刷!$X$4),0)),"")</f>
        <v/>
      </c>
      <c r="F18" s="35" t="str">
        <f ca="1">IFERROR(INDEX(INDIRECT(印刷!$H$1&amp;印刷!$X$3),MATCH($B18,IF($B$1="コスト順",INDIRECT(印刷!$H$1&amp;$X$6),INDIRECT(印刷!$H$1&amp;$X$5)),0),MATCH(F$2,INDIRECT(印刷!$H$1&amp;印刷!$X$4),0)),"")</f>
        <v/>
      </c>
      <c r="G18" s="94" t="str">
        <f ca="1">IFERROR(INDEX(INDIRECT(印刷!$H$1&amp;印刷!$X$3),MATCH($B18,IF($B$1="コスト順",INDIRECT(印刷!$H$1&amp;$X$6),INDIRECT(印刷!$H$1&amp;$X$5)),0),MATCH(G$2,INDIRECT(印刷!$H$1&amp;印刷!$X$4),0)),"")</f>
        <v/>
      </c>
      <c r="H18" s="94" t="str">
        <f ca="1">IFERROR(INDEX(INDIRECT(印刷!$H$1&amp;印刷!$X$3),MATCH($B18,IF($B$1="コスト順",INDIRECT(印刷!$H$1&amp;$X$6),INDIRECT(印刷!$H$1&amp;$X$5)),0),MATCH(H$2,INDIRECT(印刷!$H$1&amp;印刷!$X$4),0)),"")</f>
        <v/>
      </c>
      <c r="I18" s="94" t="str">
        <f ca="1">IFERROR(INDEX(INDIRECT(印刷!$H$1&amp;印刷!$X$3),MATCH($B18,IF($B$1="コスト順",INDIRECT(印刷!$H$1&amp;$X$6),INDIRECT(印刷!$H$1&amp;$X$5)),0),MATCH(I$2,INDIRECT(印刷!$H$1&amp;印刷!$X$4),0)),"")</f>
        <v/>
      </c>
      <c r="J18" s="35" t="str">
        <f ca="1">IFERROR(INDEX(INDIRECT(印刷!$H$1&amp;印刷!$X$3),MATCH($B18,IF($B$1="コスト順",INDIRECT(印刷!$H$1&amp;$X$6),INDIRECT(印刷!$H$1&amp;$X$5)),0),MATCH(J$2,INDIRECT(印刷!$H$1&amp;印刷!$X$4),0)),"")</f>
        <v/>
      </c>
      <c r="K18" s="109" t="str">
        <f ca="1">IFERROR(INDEX(INDIRECT(印刷!$H$1&amp;印刷!$X$3),MATCH($B18,IF($B$1="コスト順",INDIRECT(印刷!$H$1&amp;$X$6),INDIRECT(印刷!$H$1&amp;$X$5)),0),MATCH(K$2,INDIRECT(印刷!$H$1&amp;印刷!$X$4),0)),"")</f>
        <v/>
      </c>
      <c r="L18" s="109" t="str">
        <f ca="1">IFERROR(INDEX(INDIRECT(印刷!$H$1&amp;印刷!$X$3),MATCH($B18,IF($B$1="コスト順",INDIRECT(印刷!$H$1&amp;$X$6),INDIRECT(印刷!$H$1&amp;$X$5)),0),MATCH(L$2,INDIRECT(印刷!$H$1&amp;印刷!$X$4),0)),"")</f>
        <v/>
      </c>
      <c r="M18" s="9"/>
      <c r="N18" s="3" t="str">
        <f t="shared" ca="1" si="1"/>
        <v/>
      </c>
      <c r="O18" s="3" t="str">
        <f t="shared" ca="1" si="1"/>
        <v/>
      </c>
      <c r="P18" s="3" t="str">
        <f t="shared" ca="1" si="1"/>
        <v/>
      </c>
      <c r="Q18" s="3" t="str">
        <f t="shared" ca="1" si="1"/>
        <v/>
      </c>
      <c r="R18" s="3" t="str">
        <f t="shared" ca="1" si="1"/>
        <v/>
      </c>
      <c r="S18" s="3" t="str">
        <f t="shared" ca="1" si="2"/>
        <v/>
      </c>
      <c r="T18" s="3" t="str">
        <f t="shared" ca="1" si="3"/>
        <v/>
      </c>
      <c r="U18" s="2" t="str">
        <f t="shared" ca="1" si="4"/>
        <v/>
      </c>
      <c r="V18" s="9"/>
    </row>
    <row r="19" spans="2:22" ht="13.95" customHeight="1" x14ac:dyDescent="0.45">
      <c r="B19" s="95">
        <v>17</v>
      </c>
      <c r="D19" s="7" t="str">
        <f ca="1">IF(E19="","",MAX(D$3:$D18)+1)</f>
        <v/>
      </c>
      <c r="E19" s="35" t="str">
        <f ca="1">IFERROR(INDEX(INDIRECT(印刷!$H$1&amp;印刷!$X$3),MATCH($B19,IF($B$1="コスト順",INDIRECT(印刷!$H$1&amp;$X$6),INDIRECT(印刷!$H$1&amp;$X$5)),0),MATCH(E$2,INDIRECT(印刷!$H$1&amp;印刷!$X$4),0)),"")</f>
        <v/>
      </c>
      <c r="F19" s="35" t="str">
        <f ca="1">IFERROR(INDEX(INDIRECT(印刷!$H$1&amp;印刷!$X$3),MATCH($B19,IF($B$1="コスト順",INDIRECT(印刷!$H$1&amp;$X$6),INDIRECT(印刷!$H$1&amp;$X$5)),0),MATCH(F$2,INDIRECT(印刷!$H$1&amp;印刷!$X$4),0)),"")</f>
        <v/>
      </c>
      <c r="G19" s="94" t="str">
        <f ca="1">IFERROR(INDEX(INDIRECT(印刷!$H$1&amp;印刷!$X$3),MATCH($B19,IF($B$1="コスト順",INDIRECT(印刷!$H$1&amp;$X$6),INDIRECT(印刷!$H$1&amp;$X$5)),0),MATCH(G$2,INDIRECT(印刷!$H$1&amp;印刷!$X$4),0)),"")</f>
        <v/>
      </c>
      <c r="H19" s="94" t="str">
        <f ca="1">IFERROR(INDEX(INDIRECT(印刷!$H$1&amp;印刷!$X$3),MATCH($B19,IF($B$1="コスト順",INDIRECT(印刷!$H$1&amp;$X$6),INDIRECT(印刷!$H$1&amp;$X$5)),0),MATCH(H$2,INDIRECT(印刷!$H$1&amp;印刷!$X$4),0)),"")</f>
        <v/>
      </c>
      <c r="I19" s="94" t="str">
        <f ca="1">IFERROR(INDEX(INDIRECT(印刷!$H$1&amp;印刷!$X$3),MATCH($B19,IF($B$1="コスト順",INDIRECT(印刷!$H$1&amp;$X$6),INDIRECT(印刷!$H$1&amp;$X$5)),0),MATCH(I$2,INDIRECT(印刷!$H$1&amp;印刷!$X$4),0)),"")</f>
        <v/>
      </c>
      <c r="J19" s="35" t="str">
        <f ca="1">IFERROR(INDEX(INDIRECT(印刷!$H$1&amp;印刷!$X$3),MATCH($B19,IF($B$1="コスト順",INDIRECT(印刷!$H$1&amp;$X$6),INDIRECT(印刷!$H$1&amp;$X$5)),0),MATCH(J$2,INDIRECT(印刷!$H$1&amp;印刷!$X$4),0)),"")</f>
        <v/>
      </c>
      <c r="K19" s="109" t="str">
        <f ca="1">IFERROR(INDEX(INDIRECT(印刷!$H$1&amp;印刷!$X$3),MATCH($B19,IF($B$1="コスト順",INDIRECT(印刷!$H$1&amp;$X$6),INDIRECT(印刷!$H$1&amp;$X$5)),0),MATCH(K$2,INDIRECT(印刷!$H$1&amp;印刷!$X$4),0)),"")</f>
        <v/>
      </c>
      <c r="L19" s="109" t="str">
        <f ca="1">IFERROR(INDEX(INDIRECT(印刷!$H$1&amp;印刷!$X$3),MATCH($B19,IF($B$1="コスト順",INDIRECT(印刷!$H$1&amp;$X$6),INDIRECT(印刷!$H$1&amp;$X$5)),0),MATCH(L$2,INDIRECT(印刷!$H$1&amp;印刷!$X$4),0)),"")</f>
        <v/>
      </c>
      <c r="M19" s="9"/>
      <c r="N19" s="3" t="str">
        <f t="shared" ca="1" si="1"/>
        <v/>
      </c>
      <c r="O19" s="3" t="str">
        <f t="shared" ca="1" si="1"/>
        <v/>
      </c>
      <c r="P19" s="3" t="str">
        <f t="shared" ca="1" si="1"/>
        <v/>
      </c>
      <c r="Q19" s="3" t="str">
        <f t="shared" ca="1" si="1"/>
        <v/>
      </c>
      <c r="R19" s="3" t="str">
        <f t="shared" ca="1" si="1"/>
        <v/>
      </c>
      <c r="S19" s="3" t="str">
        <f t="shared" ca="1" si="2"/>
        <v/>
      </c>
      <c r="T19" s="3" t="str">
        <f t="shared" ca="1" si="3"/>
        <v/>
      </c>
      <c r="U19" s="2" t="str">
        <f t="shared" ca="1" si="4"/>
        <v/>
      </c>
      <c r="V19" s="9"/>
    </row>
    <row r="20" spans="2:22" ht="13.95" customHeight="1" x14ac:dyDescent="0.45">
      <c r="B20" s="95">
        <v>18</v>
      </c>
      <c r="D20" s="7" t="str">
        <f ca="1">IF(E20="","",MAX(D$3:$D19)+1)</f>
        <v/>
      </c>
      <c r="E20" s="35" t="str">
        <f ca="1">IFERROR(INDEX(INDIRECT(印刷!$H$1&amp;印刷!$X$3),MATCH($B20,IF($B$1="コスト順",INDIRECT(印刷!$H$1&amp;$X$6),INDIRECT(印刷!$H$1&amp;$X$5)),0),MATCH(E$2,INDIRECT(印刷!$H$1&amp;印刷!$X$4),0)),"")</f>
        <v/>
      </c>
      <c r="F20" s="35" t="str">
        <f ca="1">IFERROR(INDEX(INDIRECT(印刷!$H$1&amp;印刷!$X$3),MATCH($B20,IF($B$1="コスト順",INDIRECT(印刷!$H$1&amp;$X$6),INDIRECT(印刷!$H$1&amp;$X$5)),0),MATCH(F$2,INDIRECT(印刷!$H$1&amp;印刷!$X$4),0)),"")</f>
        <v/>
      </c>
      <c r="G20" s="94" t="str">
        <f ca="1">IFERROR(INDEX(INDIRECT(印刷!$H$1&amp;印刷!$X$3),MATCH($B20,IF($B$1="コスト順",INDIRECT(印刷!$H$1&amp;$X$6),INDIRECT(印刷!$H$1&amp;$X$5)),0),MATCH(G$2,INDIRECT(印刷!$H$1&amp;印刷!$X$4),0)),"")</f>
        <v/>
      </c>
      <c r="H20" s="94" t="str">
        <f ca="1">IFERROR(INDEX(INDIRECT(印刷!$H$1&amp;印刷!$X$3),MATCH($B20,IF($B$1="コスト順",INDIRECT(印刷!$H$1&amp;$X$6),INDIRECT(印刷!$H$1&amp;$X$5)),0),MATCH(H$2,INDIRECT(印刷!$H$1&amp;印刷!$X$4),0)),"")</f>
        <v/>
      </c>
      <c r="I20" s="94" t="str">
        <f ca="1">IFERROR(INDEX(INDIRECT(印刷!$H$1&amp;印刷!$X$3),MATCH($B20,IF($B$1="コスト順",INDIRECT(印刷!$H$1&amp;$X$6),INDIRECT(印刷!$H$1&amp;$X$5)),0),MATCH(I$2,INDIRECT(印刷!$H$1&amp;印刷!$X$4),0)),"")</f>
        <v/>
      </c>
      <c r="J20" s="35" t="str">
        <f ca="1">IFERROR(INDEX(INDIRECT(印刷!$H$1&amp;印刷!$X$3),MATCH($B20,IF($B$1="コスト順",INDIRECT(印刷!$H$1&amp;$X$6),INDIRECT(印刷!$H$1&amp;$X$5)),0),MATCH(J$2,INDIRECT(印刷!$H$1&amp;印刷!$X$4),0)),"")</f>
        <v/>
      </c>
      <c r="K20" s="109" t="str">
        <f ca="1">IFERROR(INDEX(INDIRECT(印刷!$H$1&amp;印刷!$X$3),MATCH($B20,IF($B$1="コスト順",INDIRECT(印刷!$H$1&amp;$X$6),INDIRECT(印刷!$H$1&amp;$X$5)),0),MATCH(K$2,INDIRECT(印刷!$H$1&amp;印刷!$X$4),0)),"")</f>
        <v/>
      </c>
      <c r="L20" s="109" t="str">
        <f ca="1">IFERROR(INDEX(INDIRECT(印刷!$H$1&amp;印刷!$X$3),MATCH($B20,IF($B$1="コスト順",INDIRECT(印刷!$H$1&amp;$X$6),INDIRECT(印刷!$H$1&amp;$X$5)),0),MATCH(L$2,INDIRECT(印刷!$H$1&amp;印刷!$X$4),0)),"")</f>
        <v/>
      </c>
      <c r="M20" s="9"/>
      <c r="N20" s="3" t="str">
        <f t="shared" ca="1" si="1"/>
        <v/>
      </c>
      <c r="O20" s="3" t="str">
        <f t="shared" ca="1" si="1"/>
        <v/>
      </c>
      <c r="P20" s="3" t="str">
        <f t="shared" ca="1" si="1"/>
        <v/>
      </c>
      <c r="Q20" s="3" t="str">
        <f t="shared" ca="1" si="1"/>
        <v/>
      </c>
      <c r="R20" s="3" t="str">
        <f t="shared" ca="1" si="1"/>
        <v/>
      </c>
      <c r="S20" s="3" t="str">
        <f t="shared" ca="1" si="2"/>
        <v/>
      </c>
      <c r="T20" s="3" t="str">
        <f t="shared" ca="1" si="3"/>
        <v/>
      </c>
      <c r="U20" s="2" t="str">
        <f t="shared" ca="1" si="4"/>
        <v/>
      </c>
      <c r="V20" s="9"/>
    </row>
    <row r="21" spans="2:22" ht="13.95" customHeight="1" x14ac:dyDescent="0.45">
      <c r="B21" s="95">
        <v>19</v>
      </c>
      <c r="D21" s="7" t="str">
        <f ca="1">IF(E21="","",MAX(D$3:$D20)+1)</f>
        <v/>
      </c>
      <c r="E21" s="35" t="str">
        <f ca="1">IFERROR(INDEX(INDIRECT(印刷!$H$1&amp;印刷!$X$3),MATCH($B21,IF($B$1="コスト順",INDIRECT(印刷!$H$1&amp;$X$6),INDIRECT(印刷!$H$1&amp;$X$5)),0),MATCH(E$2,INDIRECT(印刷!$H$1&amp;印刷!$X$4),0)),"")</f>
        <v/>
      </c>
      <c r="F21" s="35" t="str">
        <f ca="1">IFERROR(INDEX(INDIRECT(印刷!$H$1&amp;印刷!$X$3),MATCH($B21,IF($B$1="コスト順",INDIRECT(印刷!$H$1&amp;$X$6),INDIRECT(印刷!$H$1&amp;$X$5)),0),MATCH(F$2,INDIRECT(印刷!$H$1&amp;印刷!$X$4),0)),"")</f>
        <v/>
      </c>
      <c r="G21" s="94" t="str">
        <f ca="1">IFERROR(INDEX(INDIRECT(印刷!$H$1&amp;印刷!$X$3),MATCH($B21,IF($B$1="コスト順",INDIRECT(印刷!$H$1&amp;$X$6),INDIRECT(印刷!$H$1&amp;$X$5)),0),MATCH(G$2,INDIRECT(印刷!$H$1&amp;印刷!$X$4),0)),"")</f>
        <v/>
      </c>
      <c r="H21" s="94" t="str">
        <f ca="1">IFERROR(INDEX(INDIRECT(印刷!$H$1&amp;印刷!$X$3),MATCH($B21,IF($B$1="コスト順",INDIRECT(印刷!$H$1&amp;$X$6),INDIRECT(印刷!$H$1&amp;$X$5)),0),MATCH(H$2,INDIRECT(印刷!$H$1&amp;印刷!$X$4),0)),"")</f>
        <v/>
      </c>
      <c r="I21" s="94" t="str">
        <f ca="1">IFERROR(INDEX(INDIRECT(印刷!$H$1&amp;印刷!$X$3),MATCH($B21,IF($B$1="コスト順",INDIRECT(印刷!$H$1&amp;$X$6),INDIRECT(印刷!$H$1&amp;$X$5)),0),MATCH(I$2,INDIRECT(印刷!$H$1&amp;印刷!$X$4),0)),"")</f>
        <v/>
      </c>
      <c r="J21" s="35" t="str">
        <f ca="1">IFERROR(INDEX(INDIRECT(印刷!$H$1&amp;印刷!$X$3),MATCH($B21,IF($B$1="コスト順",INDIRECT(印刷!$H$1&amp;$X$6),INDIRECT(印刷!$H$1&amp;$X$5)),0),MATCH(J$2,INDIRECT(印刷!$H$1&amp;印刷!$X$4),0)),"")</f>
        <v/>
      </c>
      <c r="K21" s="109" t="str">
        <f ca="1">IFERROR(INDEX(INDIRECT(印刷!$H$1&amp;印刷!$X$3),MATCH($B21,IF($B$1="コスト順",INDIRECT(印刷!$H$1&amp;$X$6),INDIRECT(印刷!$H$1&amp;$X$5)),0),MATCH(K$2,INDIRECT(印刷!$H$1&amp;印刷!$X$4),0)),"")</f>
        <v/>
      </c>
      <c r="L21" s="109" t="str">
        <f ca="1">IFERROR(INDEX(INDIRECT(印刷!$H$1&amp;印刷!$X$3),MATCH($B21,IF($B$1="コスト順",INDIRECT(印刷!$H$1&amp;$X$6),INDIRECT(印刷!$H$1&amp;$X$5)),0),MATCH(L$2,INDIRECT(印刷!$H$1&amp;印刷!$X$4),0)),"")</f>
        <v/>
      </c>
      <c r="M21" s="9"/>
      <c r="N21" s="3" t="str">
        <f t="shared" ca="1" si="1"/>
        <v/>
      </c>
      <c r="O21" s="3" t="str">
        <f t="shared" ca="1" si="1"/>
        <v/>
      </c>
      <c r="P21" s="3" t="str">
        <f t="shared" ca="1" si="1"/>
        <v/>
      </c>
      <c r="Q21" s="3" t="str">
        <f t="shared" ca="1" si="1"/>
        <v/>
      </c>
      <c r="R21" s="3" t="str">
        <f t="shared" ca="1" si="1"/>
        <v/>
      </c>
      <c r="S21" s="3" t="str">
        <f t="shared" ca="1" si="2"/>
        <v/>
      </c>
      <c r="T21" s="3" t="str">
        <f t="shared" ca="1" si="3"/>
        <v/>
      </c>
      <c r="U21" s="2" t="str">
        <f t="shared" ca="1" si="4"/>
        <v/>
      </c>
      <c r="V21" s="9"/>
    </row>
    <row r="22" spans="2:22" ht="13.95" customHeight="1" x14ac:dyDescent="0.45">
      <c r="B22" s="95">
        <v>20</v>
      </c>
      <c r="D22" s="7" t="str">
        <f ca="1">IF(E22="","",MAX(D$3:$D21)+1)</f>
        <v/>
      </c>
      <c r="E22" s="35" t="str">
        <f ca="1">IFERROR(INDEX(INDIRECT(印刷!$H$1&amp;印刷!$X$3),MATCH($B22,IF($B$1="コスト順",INDIRECT(印刷!$H$1&amp;$X$6),INDIRECT(印刷!$H$1&amp;$X$5)),0),MATCH(E$2,INDIRECT(印刷!$H$1&amp;印刷!$X$4),0)),"")</f>
        <v/>
      </c>
      <c r="F22" s="35" t="str">
        <f ca="1">IFERROR(INDEX(INDIRECT(印刷!$H$1&amp;印刷!$X$3),MATCH($B22,IF($B$1="コスト順",INDIRECT(印刷!$H$1&amp;$X$6),INDIRECT(印刷!$H$1&amp;$X$5)),0),MATCH(F$2,INDIRECT(印刷!$H$1&amp;印刷!$X$4),0)),"")</f>
        <v/>
      </c>
      <c r="G22" s="94" t="str">
        <f ca="1">IFERROR(INDEX(INDIRECT(印刷!$H$1&amp;印刷!$X$3),MATCH($B22,IF($B$1="コスト順",INDIRECT(印刷!$H$1&amp;$X$6),INDIRECT(印刷!$H$1&amp;$X$5)),0),MATCH(G$2,INDIRECT(印刷!$H$1&amp;印刷!$X$4),0)),"")</f>
        <v/>
      </c>
      <c r="H22" s="94" t="str">
        <f ca="1">IFERROR(INDEX(INDIRECT(印刷!$H$1&amp;印刷!$X$3),MATCH($B22,IF($B$1="コスト順",INDIRECT(印刷!$H$1&amp;$X$6),INDIRECT(印刷!$H$1&amp;$X$5)),0),MATCH(H$2,INDIRECT(印刷!$H$1&amp;印刷!$X$4),0)),"")</f>
        <v/>
      </c>
      <c r="I22" s="94" t="str">
        <f ca="1">IFERROR(INDEX(INDIRECT(印刷!$H$1&amp;印刷!$X$3),MATCH($B22,IF($B$1="コスト順",INDIRECT(印刷!$H$1&amp;$X$6),INDIRECT(印刷!$H$1&amp;$X$5)),0),MATCH(I$2,INDIRECT(印刷!$H$1&amp;印刷!$X$4),0)),"")</f>
        <v/>
      </c>
      <c r="J22" s="35" t="str">
        <f ca="1">IFERROR(INDEX(INDIRECT(印刷!$H$1&amp;印刷!$X$3),MATCH($B22,IF($B$1="コスト順",INDIRECT(印刷!$H$1&amp;$X$6),INDIRECT(印刷!$H$1&amp;$X$5)),0),MATCH(J$2,INDIRECT(印刷!$H$1&amp;印刷!$X$4),0)),"")</f>
        <v/>
      </c>
      <c r="K22" s="109" t="str">
        <f ca="1">IFERROR(INDEX(INDIRECT(印刷!$H$1&amp;印刷!$X$3),MATCH($B22,IF($B$1="コスト順",INDIRECT(印刷!$H$1&amp;$X$6),INDIRECT(印刷!$H$1&amp;$X$5)),0),MATCH(K$2,INDIRECT(印刷!$H$1&amp;印刷!$X$4),0)),"")</f>
        <v/>
      </c>
      <c r="L22" s="109" t="str">
        <f ca="1">IFERROR(INDEX(INDIRECT(印刷!$H$1&amp;印刷!$X$3),MATCH($B22,IF($B$1="コスト順",INDIRECT(印刷!$H$1&amp;$X$6),INDIRECT(印刷!$H$1&amp;$X$5)),0),MATCH(L$2,INDIRECT(印刷!$H$1&amp;印刷!$X$4),0)),"")</f>
        <v/>
      </c>
      <c r="M22" s="9"/>
      <c r="N22" s="3" t="str">
        <f t="shared" ca="1" si="1"/>
        <v/>
      </c>
      <c r="O22" s="3" t="str">
        <f t="shared" ca="1" si="1"/>
        <v/>
      </c>
      <c r="P22" s="3" t="str">
        <f t="shared" ca="1" si="1"/>
        <v/>
      </c>
      <c r="Q22" s="3" t="str">
        <f t="shared" ca="1" si="1"/>
        <v/>
      </c>
      <c r="R22" s="3" t="str">
        <f t="shared" ca="1" si="1"/>
        <v/>
      </c>
      <c r="S22" s="3" t="str">
        <f t="shared" ca="1" si="2"/>
        <v/>
      </c>
      <c r="T22" s="3" t="str">
        <f t="shared" ca="1" si="3"/>
        <v/>
      </c>
      <c r="U22" s="2" t="str">
        <f t="shared" ca="1" si="4"/>
        <v/>
      </c>
      <c r="V22" s="9"/>
    </row>
    <row r="23" spans="2:22" ht="13.95" customHeight="1" x14ac:dyDescent="0.45">
      <c r="B23" s="95">
        <v>21</v>
      </c>
      <c r="D23" s="7" t="str">
        <f ca="1">IF(E23="","",MAX(D$3:$D22)+1)</f>
        <v/>
      </c>
      <c r="E23" s="35" t="str">
        <f ca="1">IFERROR(INDEX(INDIRECT(印刷!$H$1&amp;印刷!$X$3),MATCH($B23,IF($B$1="コスト順",INDIRECT(印刷!$H$1&amp;$X$6),INDIRECT(印刷!$H$1&amp;$X$5)),0),MATCH(E$2,INDIRECT(印刷!$H$1&amp;印刷!$X$4),0)),"")</f>
        <v/>
      </c>
      <c r="F23" s="35" t="str">
        <f ca="1">IFERROR(INDEX(INDIRECT(印刷!$H$1&amp;印刷!$X$3),MATCH($B23,IF($B$1="コスト順",INDIRECT(印刷!$H$1&amp;$X$6),INDIRECT(印刷!$H$1&amp;$X$5)),0),MATCH(F$2,INDIRECT(印刷!$H$1&amp;印刷!$X$4),0)),"")</f>
        <v/>
      </c>
      <c r="G23" s="94" t="str">
        <f ca="1">IFERROR(INDEX(INDIRECT(印刷!$H$1&amp;印刷!$X$3),MATCH($B23,IF($B$1="コスト順",INDIRECT(印刷!$H$1&amp;$X$6),INDIRECT(印刷!$H$1&amp;$X$5)),0),MATCH(G$2,INDIRECT(印刷!$H$1&amp;印刷!$X$4),0)),"")</f>
        <v/>
      </c>
      <c r="H23" s="94" t="str">
        <f ca="1">IFERROR(INDEX(INDIRECT(印刷!$H$1&amp;印刷!$X$3),MATCH($B23,IF($B$1="コスト順",INDIRECT(印刷!$H$1&amp;$X$6),INDIRECT(印刷!$H$1&amp;$X$5)),0),MATCH(H$2,INDIRECT(印刷!$H$1&amp;印刷!$X$4),0)),"")</f>
        <v/>
      </c>
      <c r="I23" s="94" t="str">
        <f ca="1">IFERROR(INDEX(INDIRECT(印刷!$H$1&amp;印刷!$X$3),MATCH($B23,IF($B$1="コスト順",INDIRECT(印刷!$H$1&amp;$X$6),INDIRECT(印刷!$H$1&amp;$X$5)),0),MATCH(I$2,INDIRECT(印刷!$H$1&amp;印刷!$X$4),0)),"")</f>
        <v/>
      </c>
      <c r="J23" s="35" t="str">
        <f ca="1">IFERROR(INDEX(INDIRECT(印刷!$H$1&amp;印刷!$X$3),MATCH($B23,IF($B$1="コスト順",INDIRECT(印刷!$H$1&amp;$X$6),INDIRECT(印刷!$H$1&amp;$X$5)),0),MATCH(J$2,INDIRECT(印刷!$H$1&amp;印刷!$X$4),0)),"")</f>
        <v/>
      </c>
      <c r="K23" s="109" t="str">
        <f ca="1">IFERROR(INDEX(INDIRECT(印刷!$H$1&amp;印刷!$X$3),MATCH($B23,IF($B$1="コスト順",INDIRECT(印刷!$H$1&amp;$X$6),INDIRECT(印刷!$H$1&amp;$X$5)),0),MATCH(K$2,INDIRECT(印刷!$H$1&amp;印刷!$X$4),0)),"")</f>
        <v/>
      </c>
      <c r="L23" s="109" t="str">
        <f ca="1">IFERROR(INDEX(INDIRECT(印刷!$H$1&amp;印刷!$X$3),MATCH($B23,IF($B$1="コスト順",INDIRECT(印刷!$H$1&amp;$X$6),INDIRECT(印刷!$H$1&amp;$X$5)),0),MATCH(L$2,INDIRECT(印刷!$H$1&amp;印刷!$X$4),0)),"")</f>
        <v/>
      </c>
      <c r="M23" s="9"/>
      <c r="N23" s="3" t="str">
        <f t="shared" ca="1" si="1"/>
        <v/>
      </c>
      <c r="O23" s="3" t="str">
        <f t="shared" ca="1" si="1"/>
        <v/>
      </c>
      <c r="P23" s="3" t="str">
        <f t="shared" ca="1" si="1"/>
        <v/>
      </c>
      <c r="Q23" s="3" t="str">
        <f t="shared" ca="1" si="1"/>
        <v/>
      </c>
      <c r="R23" s="3" t="str">
        <f t="shared" ca="1" si="1"/>
        <v/>
      </c>
      <c r="S23" s="3" t="str">
        <f t="shared" ca="1" si="2"/>
        <v/>
      </c>
      <c r="T23" s="3" t="str">
        <f t="shared" ca="1" si="3"/>
        <v/>
      </c>
      <c r="U23" s="2" t="str">
        <f t="shared" ca="1" si="4"/>
        <v/>
      </c>
      <c r="V23" s="9"/>
    </row>
    <row r="24" spans="2:22" ht="13.95" customHeight="1" x14ac:dyDescent="0.45">
      <c r="B24" s="95">
        <v>22</v>
      </c>
      <c r="D24" s="7" t="str">
        <f ca="1">IF(E24="","",MAX(D$3:$D23)+1)</f>
        <v/>
      </c>
      <c r="E24" s="35" t="str">
        <f ca="1">IFERROR(INDEX(INDIRECT(印刷!$H$1&amp;印刷!$X$3),MATCH($B24,IF($B$1="コスト順",INDIRECT(印刷!$H$1&amp;$X$6),INDIRECT(印刷!$H$1&amp;$X$5)),0),MATCH(E$2,INDIRECT(印刷!$H$1&amp;印刷!$X$4),0)),"")</f>
        <v/>
      </c>
      <c r="F24" s="35" t="str">
        <f ca="1">IFERROR(INDEX(INDIRECT(印刷!$H$1&amp;印刷!$X$3),MATCH($B24,IF($B$1="コスト順",INDIRECT(印刷!$H$1&amp;$X$6),INDIRECT(印刷!$H$1&amp;$X$5)),0),MATCH(F$2,INDIRECT(印刷!$H$1&amp;印刷!$X$4),0)),"")</f>
        <v/>
      </c>
      <c r="G24" s="94" t="str">
        <f ca="1">IFERROR(INDEX(INDIRECT(印刷!$H$1&amp;印刷!$X$3),MATCH($B24,IF($B$1="コスト順",INDIRECT(印刷!$H$1&amp;$X$6),INDIRECT(印刷!$H$1&amp;$X$5)),0),MATCH(G$2,INDIRECT(印刷!$H$1&amp;印刷!$X$4),0)),"")</f>
        <v/>
      </c>
      <c r="H24" s="94" t="str">
        <f ca="1">IFERROR(INDEX(INDIRECT(印刷!$H$1&amp;印刷!$X$3),MATCH($B24,IF($B$1="コスト順",INDIRECT(印刷!$H$1&amp;$X$6),INDIRECT(印刷!$H$1&amp;$X$5)),0),MATCH(H$2,INDIRECT(印刷!$H$1&amp;印刷!$X$4),0)),"")</f>
        <v/>
      </c>
      <c r="I24" s="94" t="str">
        <f ca="1">IFERROR(INDEX(INDIRECT(印刷!$H$1&amp;印刷!$X$3),MATCH($B24,IF($B$1="コスト順",INDIRECT(印刷!$H$1&amp;$X$6),INDIRECT(印刷!$H$1&amp;$X$5)),0),MATCH(I$2,INDIRECT(印刷!$H$1&amp;印刷!$X$4),0)),"")</f>
        <v/>
      </c>
      <c r="J24" s="35" t="str">
        <f ca="1">IFERROR(INDEX(INDIRECT(印刷!$H$1&amp;印刷!$X$3),MATCH($B24,IF($B$1="コスト順",INDIRECT(印刷!$H$1&amp;$X$6),INDIRECT(印刷!$H$1&amp;$X$5)),0),MATCH(J$2,INDIRECT(印刷!$H$1&amp;印刷!$X$4),0)),"")</f>
        <v/>
      </c>
      <c r="K24" s="109" t="str">
        <f ca="1">IFERROR(INDEX(INDIRECT(印刷!$H$1&amp;印刷!$X$3),MATCH($B24,IF($B$1="コスト順",INDIRECT(印刷!$H$1&amp;$X$6),INDIRECT(印刷!$H$1&amp;$X$5)),0),MATCH(K$2,INDIRECT(印刷!$H$1&amp;印刷!$X$4),0)),"")</f>
        <v/>
      </c>
      <c r="L24" s="109" t="str">
        <f ca="1">IFERROR(INDEX(INDIRECT(印刷!$H$1&amp;印刷!$X$3),MATCH($B24,IF($B$1="コスト順",INDIRECT(印刷!$H$1&amp;$X$6),INDIRECT(印刷!$H$1&amp;$X$5)),0),MATCH(L$2,INDIRECT(印刷!$H$1&amp;印刷!$X$4),0)),"")</f>
        <v/>
      </c>
      <c r="M24" s="9"/>
      <c r="N24" s="3" t="str">
        <f t="shared" ca="1" si="1"/>
        <v/>
      </c>
      <c r="O24" s="3" t="str">
        <f t="shared" ca="1" si="1"/>
        <v/>
      </c>
      <c r="P24" s="3" t="str">
        <f t="shared" ca="1" si="1"/>
        <v/>
      </c>
      <c r="Q24" s="3" t="str">
        <f t="shared" ca="1" si="1"/>
        <v/>
      </c>
      <c r="R24" s="3" t="str">
        <f t="shared" ca="1" si="1"/>
        <v/>
      </c>
      <c r="S24" s="3" t="str">
        <f t="shared" ca="1" si="2"/>
        <v/>
      </c>
      <c r="T24" s="3" t="str">
        <f t="shared" ca="1" si="3"/>
        <v/>
      </c>
      <c r="U24" s="2" t="str">
        <f t="shared" ca="1" si="4"/>
        <v/>
      </c>
      <c r="V24" s="9"/>
    </row>
    <row r="25" spans="2:22" ht="13.95" customHeight="1" x14ac:dyDescent="0.45">
      <c r="B25" s="95">
        <v>23</v>
      </c>
      <c r="D25" s="7" t="str">
        <f ca="1">IF(E25="","",MAX(D$3:$D24)+1)</f>
        <v/>
      </c>
      <c r="E25" s="35" t="str">
        <f ca="1">IFERROR(INDEX(INDIRECT(印刷!$H$1&amp;印刷!$X$3),MATCH($B25,IF($B$1="コスト順",INDIRECT(印刷!$H$1&amp;$X$6),INDIRECT(印刷!$H$1&amp;$X$5)),0),MATCH(E$2,INDIRECT(印刷!$H$1&amp;印刷!$X$4),0)),"")</f>
        <v/>
      </c>
      <c r="F25" s="35" t="str">
        <f ca="1">IFERROR(INDEX(INDIRECT(印刷!$H$1&amp;印刷!$X$3),MATCH($B25,IF($B$1="コスト順",INDIRECT(印刷!$H$1&amp;$X$6),INDIRECT(印刷!$H$1&amp;$X$5)),0),MATCH(F$2,INDIRECT(印刷!$H$1&amp;印刷!$X$4),0)),"")</f>
        <v/>
      </c>
      <c r="G25" s="94" t="str">
        <f ca="1">IFERROR(INDEX(INDIRECT(印刷!$H$1&amp;印刷!$X$3),MATCH($B25,IF($B$1="コスト順",INDIRECT(印刷!$H$1&amp;$X$6),INDIRECT(印刷!$H$1&amp;$X$5)),0),MATCH(G$2,INDIRECT(印刷!$H$1&amp;印刷!$X$4),0)),"")</f>
        <v/>
      </c>
      <c r="H25" s="94" t="str">
        <f ca="1">IFERROR(INDEX(INDIRECT(印刷!$H$1&amp;印刷!$X$3),MATCH($B25,IF($B$1="コスト順",INDIRECT(印刷!$H$1&amp;$X$6),INDIRECT(印刷!$H$1&amp;$X$5)),0),MATCH(H$2,INDIRECT(印刷!$H$1&amp;印刷!$X$4),0)),"")</f>
        <v/>
      </c>
      <c r="I25" s="94" t="str">
        <f ca="1">IFERROR(INDEX(INDIRECT(印刷!$H$1&amp;印刷!$X$3),MATCH($B25,IF($B$1="コスト順",INDIRECT(印刷!$H$1&amp;$X$6),INDIRECT(印刷!$H$1&amp;$X$5)),0),MATCH(I$2,INDIRECT(印刷!$H$1&amp;印刷!$X$4),0)),"")</f>
        <v/>
      </c>
      <c r="J25" s="35" t="str">
        <f ca="1">IFERROR(INDEX(INDIRECT(印刷!$H$1&amp;印刷!$X$3),MATCH($B25,IF($B$1="コスト順",INDIRECT(印刷!$H$1&amp;$X$6),INDIRECT(印刷!$H$1&amp;$X$5)),0),MATCH(J$2,INDIRECT(印刷!$H$1&amp;印刷!$X$4),0)),"")</f>
        <v/>
      </c>
      <c r="K25" s="109" t="str">
        <f ca="1">IFERROR(INDEX(INDIRECT(印刷!$H$1&amp;印刷!$X$3),MATCH($B25,IF($B$1="コスト順",INDIRECT(印刷!$H$1&amp;$X$6),INDIRECT(印刷!$H$1&amp;$X$5)),0),MATCH(K$2,INDIRECT(印刷!$H$1&amp;印刷!$X$4),0)),"")</f>
        <v/>
      </c>
      <c r="L25" s="109" t="str">
        <f ca="1">IFERROR(INDEX(INDIRECT(印刷!$H$1&amp;印刷!$X$3),MATCH($B25,IF($B$1="コスト順",INDIRECT(印刷!$H$1&amp;$X$6),INDIRECT(印刷!$H$1&amp;$X$5)),0),MATCH(L$2,INDIRECT(印刷!$H$1&amp;印刷!$X$4),0)),"")</f>
        <v/>
      </c>
      <c r="M25" s="9"/>
      <c r="N25" s="3" t="str">
        <f t="shared" ca="1" si="1"/>
        <v/>
      </c>
      <c r="O25" s="3" t="str">
        <f t="shared" ca="1" si="1"/>
        <v/>
      </c>
      <c r="P25" s="3" t="str">
        <f t="shared" ca="1" si="1"/>
        <v/>
      </c>
      <c r="Q25" s="3" t="str">
        <f t="shared" ca="1" si="1"/>
        <v/>
      </c>
      <c r="R25" s="3" t="str">
        <f t="shared" ca="1" si="1"/>
        <v/>
      </c>
      <c r="S25" s="3" t="str">
        <f t="shared" ca="1" si="2"/>
        <v/>
      </c>
      <c r="T25" s="3" t="str">
        <f t="shared" ca="1" si="3"/>
        <v/>
      </c>
      <c r="U25" s="2" t="str">
        <f t="shared" ca="1" si="4"/>
        <v/>
      </c>
      <c r="V25" s="9"/>
    </row>
    <row r="26" spans="2:22" ht="13.95" customHeight="1" x14ac:dyDescent="0.45">
      <c r="B26" s="95">
        <v>24</v>
      </c>
      <c r="D26" s="7" t="str">
        <f ca="1">IF(E26="","",MAX(D$3:$D25)+1)</f>
        <v/>
      </c>
      <c r="E26" s="35" t="str">
        <f ca="1">IFERROR(INDEX(INDIRECT(印刷!$H$1&amp;印刷!$X$3),MATCH($B26,IF($B$1="コスト順",INDIRECT(印刷!$H$1&amp;$X$6),INDIRECT(印刷!$H$1&amp;$X$5)),0),MATCH(E$2,INDIRECT(印刷!$H$1&amp;印刷!$X$4),0)),"")</f>
        <v/>
      </c>
      <c r="F26" s="35" t="str">
        <f ca="1">IFERROR(INDEX(INDIRECT(印刷!$H$1&amp;印刷!$X$3),MATCH($B26,IF($B$1="コスト順",INDIRECT(印刷!$H$1&amp;$X$6),INDIRECT(印刷!$H$1&amp;$X$5)),0),MATCH(F$2,INDIRECT(印刷!$H$1&amp;印刷!$X$4),0)),"")</f>
        <v/>
      </c>
      <c r="G26" s="94" t="str">
        <f ca="1">IFERROR(INDEX(INDIRECT(印刷!$H$1&amp;印刷!$X$3),MATCH($B26,IF($B$1="コスト順",INDIRECT(印刷!$H$1&amp;$X$6),INDIRECT(印刷!$H$1&amp;$X$5)),0),MATCH(G$2,INDIRECT(印刷!$H$1&amp;印刷!$X$4),0)),"")</f>
        <v/>
      </c>
      <c r="H26" s="94" t="str">
        <f ca="1">IFERROR(INDEX(INDIRECT(印刷!$H$1&amp;印刷!$X$3),MATCH($B26,IF($B$1="コスト順",INDIRECT(印刷!$H$1&amp;$X$6),INDIRECT(印刷!$H$1&amp;$X$5)),0),MATCH(H$2,INDIRECT(印刷!$H$1&amp;印刷!$X$4),0)),"")</f>
        <v/>
      </c>
      <c r="I26" s="94" t="str">
        <f ca="1">IFERROR(INDEX(INDIRECT(印刷!$H$1&amp;印刷!$X$3),MATCH($B26,IF($B$1="コスト順",INDIRECT(印刷!$H$1&amp;$X$6),INDIRECT(印刷!$H$1&amp;$X$5)),0),MATCH(I$2,INDIRECT(印刷!$H$1&amp;印刷!$X$4),0)),"")</f>
        <v/>
      </c>
      <c r="J26" s="35" t="str">
        <f ca="1">IFERROR(INDEX(INDIRECT(印刷!$H$1&amp;印刷!$X$3),MATCH($B26,IF($B$1="コスト順",INDIRECT(印刷!$H$1&amp;$X$6),INDIRECT(印刷!$H$1&amp;$X$5)),0),MATCH(J$2,INDIRECT(印刷!$H$1&amp;印刷!$X$4),0)),"")</f>
        <v/>
      </c>
      <c r="K26" s="109" t="str">
        <f ca="1">IFERROR(INDEX(INDIRECT(印刷!$H$1&amp;印刷!$X$3),MATCH($B26,IF($B$1="コスト順",INDIRECT(印刷!$H$1&amp;$X$6),INDIRECT(印刷!$H$1&amp;$X$5)),0),MATCH(K$2,INDIRECT(印刷!$H$1&amp;印刷!$X$4),0)),"")</f>
        <v/>
      </c>
      <c r="L26" s="109" t="str">
        <f ca="1">IFERROR(INDEX(INDIRECT(印刷!$H$1&amp;印刷!$X$3),MATCH($B26,IF($B$1="コスト順",INDIRECT(印刷!$H$1&amp;$X$6),INDIRECT(印刷!$H$1&amp;$X$5)),0),MATCH(L$2,INDIRECT(印刷!$H$1&amp;印刷!$X$4),0)),"")</f>
        <v/>
      </c>
      <c r="M26" s="9"/>
      <c r="N26" s="3" t="str">
        <f t="shared" ca="1" si="1"/>
        <v/>
      </c>
      <c r="O26" s="3" t="str">
        <f t="shared" ca="1" si="1"/>
        <v/>
      </c>
      <c r="P26" s="3" t="str">
        <f t="shared" ca="1" si="1"/>
        <v/>
      </c>
      <c r="Q26" s="3" t="str">
        <f t="shared" ca="1" si="1"/>
        <v/>
      </c>
      <c r="R26" s="3" t="str">
        <f t="shared" ca="1" si="1"/>
        <v/>
      </c>
      <c r="S26" s="3" t="str">
        <f t="shared" ca="1" si="2"/>
        <v/>
      </c>
      <c r="T26" s="3" t="str">
        <f t="shared" ca="1" si="3"/>
        <v/>
      </c>
      <c r="U26" s="2" t="str">
        <f t="shared" ca="1" si="4"/>
        <v/>
      </c>
      <c r="V26" s="9"/>
    </row>
    <row r="27" spans="2:22" ht="13.95" customHeight="1" x14ac:dyDescent="0.45">
      <c r="B27" s="95">
        <v>25</v>
      </c>
      <c r="D27" s="7" t="str">
        <f ca="1">IF(E27="","",MAX(D$3:$D26)+1)</f>
        <v/>
      </c>
      <c r="E27" s="35" t="str">
        <f ca="1">IFERROR(INDEX(INDIRECT(印刷!$H$1&amp;印刷!$X$3),MATCH($B27,IF($B$1="コスト順",INDIRECT(印刷!$H$1&amp;$X$6),INDIRECT(印刷!$H$1&amp;$X$5)),0),MATCH(E$2,INDIRECT(印刷!$H$1&amp;印刷!$X$4),0)),"")</f>
        <v/>
      </c>
      <c r="F27" s="35" t="str">
        <f ca="1">IFERROR(INDEX(INDIRECT(印刷!$H$1&amp;印刷!$X$3),MATCH($B27,IF($B$1="コスト順",INDIRECT(印刷!$H$1&amp;$X$6),INDIRECT(印刷!$H$1&amp;$X$5)),0),MATCH(F$2,INDIRECT(印刷!$H$1&amp;印刷!$X$4),0)),"")</f>
        <v/>
      </c>
      <c r="G27" s="94" t="str">
        <f ca="1">IFERROR(INDEX(INDIRECT(印刷!$H$1&amp;印刷!$X$3),MATCH($B27,IF($B$1="コスト順",INDIRECT(印刷!$H$1&amp;$X$6),INDIRECT(印刷!$H$1&amp;$X$5)),0),MATCH(G$2,INDIRECT(印刷!$H$1&amp;印刷!$X$4),0)),"")</f>
        <v/>
      </c>
      <c r="H27" s="94" t="str">
        <f ca="1">IFERROR(INDEX(INDIRECT(印刷!$H$1&amp;印刷!$X$3),MATCH($B27,IF($B$1="コスト順",INDIRECT(印刷!$H$1&amp;$X$6),INDIRECT(印刷!$H$1&amp;$X$5)),0),MATCH(H$2,INDIRECT(印刷!$H$1&amp;印刷!$X$4),0)),"")</f>
        <v/>
      </c>
      <c r="I27" s="94" t="str">
        <f ca="1">IFERROR(INDEX(INDIRECT(印刷!$H$1&amp;印刷!$X$3),MATCH($B27,IF($B$1="コスト順",INDIRECT(印刷!$H$1&amp;$X$6),INDIRECT(印刷!$H$1&amp;$X$5)),0),MATCH(I$2,INDIRECT(印刷!$H$1&amp;印刷!$X$4),0)),"")</f>
        <v/>
      </c>
      <c r="J27" s="35" t="str">
        <f ca="1">IFERROR(INDEX(INDIRECT(印刷!$H$1&amp;印刷!$X$3),MATCH($B27,IF($B$1="コスト順",INDIRECT(印刷!$H$1&amp;$X$6),INDIRECT(印刷!$H$1&amp;$X$5)),0),MATCH(J$2,INDIRECT(印刷!$H$1&amp;印刷!$X$4),0)),"")</f>
        <v/>
      </c>
      <c r="K27" s="109" t="str">
        <f ca="1">IFERROR(INDEX(INDIRECT(印刷!$H$1&amp;印刷!$X$3),MATCH($B27,IF($B$1="コスト順",INDIRECT(印刷!$H$1&amp;$X$6),INDIRECT(印刷!$H$1&amp;$X$5)),0),MATCH(K$2,INDIRECT(印刷!$H$1&amp;印刷!$X$4),0)),"")</f>
        <v/>
      </c>
      <c r="L27" s="109" t="str">
        <f ca="1">IFERROR(INDEX(INDIRECT(印刷!$H$1&amp;印刷!$X$3),MATCH($B27,IF($B$1="コスト順",INDIRECT(印刷!$H$1&amp;$X$6),INDIRECT(印刷!$H$1&amp;$X$5)),0),MATCH(L$2,INDIRECT(印刷!$H$1&amp;印刷!$X$4),0)),"")</f>
        <v/>
      </c>
      <c r="M27" s="9"/>
      <c r="N27" s="3" t="str">
        <f t="shared" ca="1" si="1"/>
        <v/>
      </c>
      <c r="O27" s="3" t="str">
        <f t="shared" ca="1" si="1"/>
        <v/>
      </c>
      <c r="P27" s="3" t="str">
        <f t="shared" ca="1" si="1"/>
        <v/>
      </c>
      <c r="Q27" s="3" t="str">
        <f t="shared" ca="1" si="1"/>
        <v/>
      </c>
      <c r="R27" s="3" t="str">
        <f t="shared" ca="1" si="1"/>
        <v/>
      </c>
      <c r="S27" s="3" t="str">
        <f t="shared" ca="1" si="2"/>
        <v/>
      </c>
      <c r="T27" s="3" t="str">
        <f t="shared" ca="1" si="3"/>
        <v/>
      </c>
      <c r="U27" s="2" t="str">
        <f t="shared" ca="1" si="4"/>
        <v/>
      </c>
      <c r="V27" s="9"/>
    </row>
    <row r="28" spans="2:22" ht="13.95" customHeight="1" x14ac:dyDescent="0.45">
      <c r="B28" s="95">
        <v>26</v>
      </c>
      <c r="D28" s="7" t="str">
        <f ca="1">IF(E28="","",MAX(D$3:$D27)+1)</f>
        <v/>
      </c>
      <c r="E28" s="35" t="str">
        <f ca="1">IFERROR(INDEX(INDIRECT(印刷!$H$1&amp;印刷!$X$3),MATCH($B28,IF($B$1="コスト順",INDIRECT(印刷!$H$1&amp;$X$6),INDIRECT(印刷!$H$1&amp;$X$5)),0),MATCH(E$2,INDIRECT(印刷!$H$1&amp;印刷!$X$4),0)),"")</f>
        <v/>
      </c>
      <c r="F28" s="35" t="str">
        <f ca="1">IFERROR(INDEX(INDIRECT(印刷!$H$1&amp;印刷!$X$3),MATCH($B28,IF($B$1="コスト順",INDIRECT(印刷!$H$1&amp;$X$6),INDIRECT(印刷!$H$1&amp;$X$5)),0),MATCH(F$2,INDIRECT(印刷!$H$1&amp;印刷!$X$4),0)),"")</f>
        <v/>
      </c>
      <c r="G28" s="94" t="str">
        <f ca="1">IFERROR(INDEX(INDIRECT(印刷!$H$1&amp;印刷!$X$3),MATCH($B28,IF($B$1="コスト順",INDIRECT(印刷!$H$1&amp;$X$6),INDIRECT(印刷!$H$1&amp;$X$5)),0),MATCH(G$2,INDIRECT(印刷!$H$1&amp;印刷!$X$4),0)),"")</f>
        <v/>
      </c>
      <c r="H28" s="94" t="str">
        <f ca="1">IFERROR(INDEX(INDIRECT(印刷!$H$1&amp;印刷!$X$3),MATCH($B28,IF($B$1="コスト順",INDIRECT(印刷!$H$1&amp;$X$6),INDIRECT(印刷!$H$1&amp;$X$5)),0),MATCH(H$2,INDIRECT(印刷!$H$1&amp;印刷!$X$4),0)),"")</f>
        <v/>
      </c>
      <c r="I28" s="94" t="str">
        <f ca="1">IFERROR(INDEX(INDIRECT(印刷!$H$1&amp;印刷!$X$3),MATCH($B28,IF($B$1="コスト順",INDIRECT(印刷!$H$1&amp;$X$6),INDIRECT(印刷!$H$1&amp;$X$5)),0),MATCH(I$2,INDIRECT(印刷!$H$1&amp;印刷!$X$4),0)),"")</f>
        <v/>
      </c>
      <c r="J28" s="35" t="str">
        <f ca="1">IFERROR(INDEX(INDIRECT(印刷!$H$1&amp;印刷!$X$3),MATCH($B28,IF($B$1="コスト順",INDIRECT(印刷!$H$1&amp;$X$6),INDIRECT(印刷!$H$1&amp;$X$5)),0),MATCH(J$2,INDIRECT(印刷!$H$1&amp;印刷!$X$4),0)),"")</f>
        <v/>
      </c>
      <c r="K28" s="109" t="str">
        <f ca="1">IFERROR(INDEX(INDIRECT(印刷!$H$1&amp;印刷!$X$3),MATCH($B28,IF($B$1="コスト順",INDIRECT(印刷!$H$1&amp;$X$6),INDIRECT(印刷!$H$1&amp;$X$5)),0),MATCH(K$2,INDIRECT(印刷!$H$1&amp;印刷!$X$4),0)),"")</f>
        <v/>
      </c>
      <c r="L28" s="109" t="str">
        <f ca="1">IFERROR(INDEX(INDIRECT(印刷!$H$1&amp;印刷!$X$3),MATCH($B28,IF($B$1="コスト順",INDIRECT(印刷!$H$1&amp;$X$6),INDIRECT(印刷!$H$1&amp;$X$5)),0),MATCH(L$2,INDIRECT(印刷!$H$1&amp;印刷!$X$4),0)),"")</f>
        <v/>
      </c>
      <c r="M28" s="9"/>
      <c r="N28" s="3" t="str">
        <f t="shared" ca="1" si="1"/>
        <v/>
      </c>
      <c r="O28" s="3" t="str">
        <f t="shared" ca="1" si="1"/>
        <v/>
      </c>
      <c r="P28" s="3" t="str">
        <f t="shared" ca="1" si="1"/>
        <v/>
      </c>
      <c r="Q28" s="3" t="str">
        <f t="shared" ca="1" si="1"/>
        <v/>
      </c>
      <c r="R28" s="3" t="str">
        <f t="shared" ca="1" si="1"/>
        <v/>
      </c>
      <c r="S28" s="3" t="str">
        <f t="shared" ca="1" si="2"/>
        <v/>
      </c>
      <c r="T28" s="3" t="str">
        <f t="shared" ca="1" si="3"/>
        <v/>
      </c>
      <c r="U28" s="2" t="str">
        <f t="shared" ca="1" si="4"/>
        <v/>
      </c>
      <c r="V28" s="9"/>
    </row>
    <row r="29" spans="2:22" ht="13.95" customHeight="1" x14ac:dyDescent="0.45">
      <c r="B29" s="95">
        <v>27</v>
      </c>
      <c r="D29" s="7" t="str">
        <f ca="1">IF(E29="","",MAX(D$3:$D28)+1)</f>
        <v/>
      </c>
      <c r="E29" s="35" t="str">
        <f ca="1">IFERROR(INDEX(INDIRECT(印刷!$H$1&amp;印刷!$X$3),MATCH($B29,IF($B$1="コスト順",INDIRECT(印刷!$H$1&amp;$X$6),INDIRECT(印刷!$H$1&amp;$X$5)),0),MATCH(E$2,INDIRECT(印刷!$H$1&amp;印刷!$X$4),0)),"")</f>
        <v/>
      </c>
      <c r="F29" s="35" t="str">
        <f ca="1">IFERROR(INDEX(INDIRECT(印刷!$H$1&amp;印刷!$X$3),MATCH($B29,IF($B$1="コスト順",INDIRECT(印刷!$H$1&amp;$X$6),INDIRECT(印刷!$H$1&amp;$X$5)),0),MATCH(F$2,INDIRECT(印刷!$H$1&amp;印刷!$X$4),0)),"")</f>
        <v/>
      </c>
      <c r="G29" s="94" t="str">
        <f ca="1">IFERROR(INDEX(INDIRECT(印刷!$H$1&amp;印刷!$X$3),MATCH($B29,IF($B$1="コスト順",INDIRECT(印刷!$H$1&amp;$X$6),INDIRECT(印刷!$H$1&amp;$X$5)),0),MATCH(G$2,INDIRECT(印刷!$H$1&amp;印刷!$X$4),0)),"")</f>
        <v/>
      </c>
      <c r="H29" s="94" t="str">
        <f ca="1">IFERROR(INDEX(INDIRECT(印刷!$H$1&amp;印刷!$X$3),MATCH($B29,IF($B$1="コスト順",INDIRECT(印刷!$H$1&amp;$X$6),INDIRECT(印刷!$H$1&amp;$X$5)),0),MATCH(H$2,INDIRECT(印刷!$H$1&amp;印刷!$X$4),0)),"")</f>
        <v/>
      </c>
      <c r="I29" s="94" t="str">
        <f ca="1">IFERROR(INDEX(INDIRECT(印刷!$H$1&amp;印刷!$X$3),MATCH($B29,IF($B$1="コスト順",INDIRECT(印刷!$H$1&amp;$X$6),INDIRECT(印刷!$H$1&amp;$X$5)),0),MATCH(I$2,INDIRECT(印刷!$H$1&amp;印刷!$X$4),0)),"")</f>
        <v/>
      </c>
      <c r="J29" s="35" t="str">
        <f ca="1">IFERROR(INDEX(INDIRECT(印刷!$H$1&amp;印刷!$X$3),MATCH($B29,IF($B$1="コスト順",INDIRECT(印刷!$H$1&amp;$X$6),INDIRECT(印刷!$H$1&amp;$X$5)),0),MATCH(J$2,INDIRECT(印刷!$H$1&amp;印刷!$X$4),0)),"")</f>
        <v/>
      </c>
      <c r="K29" s="109" t="str">
        <f ca="1">IFERROR(INDEX(INDIRECT(印刷!$H$1&amp;印刷!$X$3),MATCH($B29,IF($B$1="コスト順",INDIRECT(印刷!$H$1&amp;$X$6),INDIRECT(印刷!$H$1&amp;$X$5)),0),MATCH(K$2,INDIRECT(印刷!$H$1&amp;印刷!$X$4),0)),"")</f>
        <v/>
      </c>
      <c r="L29" s="109" t="str">
        <f ca="1">IFERROR(INDEX(INDIRECT(印刷!$H$1&amp;印刷!$X$3),MATCH($B29,IF($B$1="コスト順",INDIRECT(印刷!$H$1&amp;$X$6),INDIRECT(印刷!$H$1&amp;$X$5)),0),MATCH(L$2,INDIRECT(印刷!$H$1&amp;印刷!$X$4),0)),"")</f>
        <v/>
      </c>
      <c r="M29" s="9"/>
      <c r="N29" s="3" t="str">
        <f t="shared" ca="1" si="1"/>
        <v/>
      </c>
      <c r="O29" s="3" t="str">
        <f t="shared" ca="1" si="1"/>
        <v/>
      </c>
      <c r="P29" s="3" t="str">
        <f t="shared" ca="1" si="1"/>
        <v/>
      </c>
      <c r="Q29" s="3" t="str">
        <f t="shared" ca="1" si="1"/>
        <v/>
      </c>
      <c r="R29" s="3" t="str">
        <f t="shared" ca="1" si="1"/>
        <v/>
      </c>
      <c r="S29" s="3" t="str">
        <f t="shared" ca="1" si="2"/>
        <v/>
      </c>
      <c r="T29" s="3" t="str">
        <f t="shared" ca="1" si="3"/>
        <v/>
      </c>
      <c r="U29" s="2" t="str">
        <f t="shared" ca="1" si="4"/>
        <v/>
      </c>
      <c r="V29" s="9"/>
    </row>
    <row r="30" spans="2:22" ht="13.95" customHeight="1" x14ac:dyDescent="0.45">
      <c r="B30" s="95">
        <v>28</v>
      </c>
      <c r="D30" s="7" t="str">
        <f ca="1">IF(E30="","",MAX(D$3:$D29)+1)</f>
        <v/>
      </c>
      <c r="E30" s="35" t="str">
        <f ca="1">IFERROR(INDEX(INDIRECT(印刷!$H$1&amp;印刷!$X$3),MATCH($B30,IF($B$1="コスト順",INDIRECT(印刷!$H$1&amp;$X$6),INDIRECT(印刷!$H$1&amp;$X$5)),0),MATCH(E$2,INDIRECT(印刷!$H$1&amp;印刷!$X$4),0)),"")</f>
        <v/>
      </c>
      <c r="F30" s="35" t="str">
        <f ca="1">IFERROR(INDEX(INDIRECT(印刷!$H$1&amp;印刷!$X$3),MATCH($B30,IF($B$1="コスト順",INDIRECT(印刷!$H$1&amp;$X$6),INDIRECT(印刷!$H$1&amp;$X$5)),0),MATCH(F$2,INDIRECT(印刷!$H$1&amp;印刷!$X$4),0)),"")</f>
        <v/>
      </c>
      <c r="G30" s="94" t="str">
        <f ca="1">IFERROR(INDEX(INDIRECT(印刷!$H$1&amp;印刷!$X$3),MATCH($B30,IF($B$1="コスト順",INDIRECT(印刷!$H$1&amp;$X$6),INDIRECT(印刷!$H$1&amp;$X$5)),0),MATCH(G$2,INDIRECT(印刷!$H$1&amp;印刷!$X$4),0)),"")</f>
        <v/>
      </c>
      <c r="H30" s="94" t="str">
        <f ca="1">IFERROR(INDEX(INDIRECT(印刷!$H$1&amp;印刷!$X$3),MATCH($B30,IF($B$1="コスト順",INDIRECT(印刷!$H$1&amp;$X$6),INDIRECT(印刷!$H$1&amp;$X$5)),0),MATCH(H$2,INDIRECT(印刷!$H$1&amp;印刷!$X$4),0)),"")</f>
        <v/>
      </c>
      <c r="I30" s="94" t="str">
        <f ca="1">IFERROR(INDEX(INDIRECT(印刷!$H$1&amp;印刷!$X$3),MATCH($B30,IF($B$1="コスト順",INDIRECT(印刷!$H$1&amp;$X$6),INDIRECT(印刷!$H$1&amp;$X$5)),0),MATCH(I$2,INDIRECT(印刷!$H$1&amp;印刷!$X$4),0)),"")</f>
        <v/>
      </c>
      <c r="J30" s="35" t="str">
        <f ca="1">IFERROR(INDEX(INDIRECT(印刷!$H$1&amp;印刷!$X$3),MATCH($B30,IF($B$1="コスト順",INDIRECT(印刷!$H$1&amp;$X$6),INDIRECT(印刷!$H$1&amp;$X$5)),0),MATCH(J$2,INDIRECT(印刷!$H$1&amp;印刷!$X$4),0)),"")</f>
        <v/>
      </c>
      <c r="K30" s="109" t="str">
        <f ca="1">IFERROR(INDEX(INDIRECT(印刷!$H$1&amp;印刷!$X$3),MATCH($B30,IF($B$1="コスト順",INDIRECT(印刷!$H$1&amp;$X$6),INDIRECT(印刷!$H$1&amp;$X$5)),0),MATCH(K$2,INDIRECT(印刷!$H$1&amp;印刷!$X$4),0)),"")</f>
        <v/>
      </c>
      <c r="L30" s="109" t="str">
        <f ca="1">IFERROR(INDEX(INDIRECT(印刷!$H$1&amp;印刷!$X$3),MATCH($B30,IF($B$1="コスト順",INDIRECT(印刷!$H$1&amp;$X$6),INDIRECT(印刷!$H$1&amp;$X$5)),0),MATCH(L$2,INDIRECT(印刷!$H$1&amp;印刷!$X$4),0)),"")</f>
        <v/>
      </c>
      <c r="M30" s="9"/>
      <c r="N30" s="3" t="str">
        <f t="shared" ca="1" si="1"/>
        <v/>
      </c>
      <c r="O30" s="3" t="str">
        <f t="shared" ca="1" si="1"/>
        <v/>
      </c>
      <c r="P30" s="3" t="str">
        <f t="shared" ca="1" si="1"/>
        <v/>
      </c>
      <c r="Q30" s="3" t="str">
        <f t="shared" ca="1" si="1"/>
        <v/>
      </c>
      <c r="R30" s="3" t="str">
        <f t="shared" ca="1" si="1"/>
        <v/>
      </c>
      <c r="S30" s="3" t="str">
        <f t="shared" ca="1" si="2"/>
        <v/>
      </c>
      <c r="T30" s="3" t="str">
        <f t="shared" ca="1" si="3"/>
        <v/>
      </c>
      <c r="U30" s="2" t="str">
        <f t="shared" ca="1" si="4"/>
        <v/>
      </c>
      <c r="V30" s="9"/>
    </row>
    <row r="31" spans="2:22" ht="13.95" customHeight="1" x14ac:dyDescent="0.45">
      <c r="B31" s="95">
        <v>29</v>
      </c>
      <c r="D31" s="7" t="str">
        <f ca="1">IF(E31="","",MAX(D$3:$D30)+1)</f>
        <v/>
      </c>
      <c r="E31" s="35" t="str">
        <f ca="1">IFERROR(INDEX(INDIRECT(印刷!$H$1&amp;印刷!$X$3),MATCH($B31,IF($B$1="コスト順",INDIRECT(印刷!$H$1&amp;$X$6),INDIRECT(印刷!$H$1&amp;$X$5)),0),MATCH(E$2,INDIRECT(印刷!$H$1&amp;印刷!$X$4),0)),"")</f>
        <v/>
      </c>
      <c r="F31" s="35" t="str">
        <f ca="1">IFERROR(INDEX(INDIRECT(印刷!$H$1&amp;印刷!$X$3),MATCH($B31,IF($B$1="コスト順",INDIRECT(印刷!$H$1&amp;$X$6),INDIRECT(印刷!$H$1&amp;$X$5)),0),MATCH(F$2,INDIRECT(印刷!$H$1&amp;印刷!$X$4),0)),"")</f>
        <v/>
      </c>
      <c r="G31" s="94" t="str">
        <f ca="1">IFERROR(INDEX(INDIRECT(印刷!$H$1&amp;印刷!$X$3),MATCH($B31,IF($B$1="コスト順",INDIRECT(印刷!$H$1&amp;$X$6),INDIRECT(印刷!$H$1&amp;$X$5)),0),MATCH(G$2,INDIRECT(印刷!$H$1&amp;印刷!$X$4),0)),"")</f>
        <v/>
      </c>
      <c r="H31" s="94" t="str">
        <f ca="1">IFERROR(INDEX(INDIRECT(印刷!$H$1&amp;印刷!$X$3),MATCH($B31,IF($B$1="コスト順",INDIRECT(印刷!$H$1&amp;$X$6),INDIRECT(印刷!$H$1&amp;$X$5)),0),MATCH(H$2,INDIRECT(印刷!$H$1&amp;印刷!$X$4),0)),"")</f>
        <v/>
      </c>
      <c r="I31" s="94" t="str">
        <f ca="1">IFERROR(INDEX(INDIRECT(印刷!$H$1&amp;印刷!$X$3),MATCH($B31,IF($B$1="コスト順",INDIRECT(印刷!$H$1&amp;$X$6),INDIRECT(印刷!$H$1&amp;$X$5)),0),MATCH(I$2,INDIRECT(印刷!$H$1&amp;印刷!$X$4),0)),"")</f>
        <v/>
      </c>
      <c r="J31" s="35" t="str">
        <f ca="1">IFERROR(INDEX(INDIRECT(印刷!$H$1&amp;印刷!$X$3),MATCH($B31,IF($B$1="コスト順",INDIRECT(印刷!$H$1&amp;$X$6),INDIRECT(印刷!$H$1&amp;$X$5)),0),MATCH(J$2,INDIRECT(印刷!$H$1&amp;印刷!$X$4),0)),"")</f>
        <v/>
      </c>
      <c r="K31" s="109" t="str">
        <f ca="1">IFERROR(INDEX(INDIRECT(印刷!$H$1&amp;印刷!$X$3),MATCH($B31,IF($B$1="コスト順",INDIRECT(印刷!$H$1&amp;$X$6),INDIRECT(印刷!$H$1&amp;$X$5)),0),MATCH(K$2,INDIRECT(印刷!$H$1&amp;印刷!$X$4),0)),"")</f>
        <v/>
      </c>
      <c r="L31" s="109" t="str">
        <f ca="1">IFERROR(INDEX(INDIRECT(印刷!$H$1&amp;印刷!$X$3),MATCH($B31,IF($B$1="コスト順",INDIRECT(印刷!$H$1&amp;$X$6),INDIRECT(印刷!$H$1&amp;$X$5)),0),MATCH(L$2,INDIRECT(印刷!$H$1&amp;印刷!$X$4),0)),"")</f>
        <v/>
      </c>
      <c r="M31" s="9"/>
      <c r="N31" s="3" t="str">
        <f t="shared" ca="1" si="1"/>
        <v/>
      </c>
      <c r="O31" s="3" t="str">
        <f t="shared" ca="1" si="1"/>
        <v/>
      </c>
      <c r="P31" s="3" t="str">
        <f t="shared" ca="1" si="1"/>
        <v/>
      </c>
      <c r="Q31" s="3" t="str">
        <f t="shared" ca="1" si="1"/>
        <v/>
      </c>
      <c r="R31" s="3" t="str">
        <f t="shared" ca="1" si="1"/>
        <v/>
      </c>
      <c r="S31" s="3" t="str">
        <f t="shared" ca="1" si="2"/>
        <v/>
      </c>
      <c r="T31" s="3" t="str">
        <f t="shared" ca="1" si="3"/>
        <v/>
      </c>
      <c r="U31" s="2" t="str">
        <f t="shared" ca="1" si="4"/>
        <v/>
      </c>
      <c r="V31" s="9"/>
    </row>
    <row r="32" spans="2:22" ht="13.95" customHeight="1" x14ac:dyDescent="0.45">
      <c r="B32" s="95">
        <v>30</v>
      </c>
      <c r="D32" s="7" t="str">
        <f ca="1">IF(E32="","",MAX(D$3:$D31)+1)</f>
        <v/>
      </c>
      <c r="E32" s="35" t="str">
        <f ca="1">IFERROR(INDEX(INDIRECT(印刷!$H$1&amp;印刷!$X$3),MATCH($B32,IF($B$1="コスト順",INDIRECT(印刷!$H$1&amp;$X$6),INDIRECT(印刷!$H$1&amp;$X$5)),0),MATCH(E$2,INDIRECT(印刷!$H$1&amp;印刷!$X$4),0)),"")</f>
        <v/>
      </c>
      <c r="F32" s="35" t="str">
        <f ca="1">IFERROR(INDEX(INDIRECT(印刷!$H$1&amp;印刷!$X$3),MATCH($B32,IF($B$1="コスト順",INDIRECT(印刷!$H$1&amp;$X$6),INDIRECT(印刷!$H$1&amp;$X$5)),0),MATCH(F$2,INDIRECT(印刷!$H$1&amp;印刷!$X$4),0)),"")</f>
        <v/>
      </c>
      <c r="G32" s="94" t="str">
        <f ca="1">IFERROR(INDEX(INDIRECT(印刷!$H$1&amp;印刷!$X$3),MATCH($B32,IF($B$1="コスト順",INDIRECT(印刷!$H$1&amp;$X$6),INDIRECT(印刷!$H$1&amp;$X$5)),0),MATCH(G$2,INDIRECT(印刷!$H$1&amp;印刷!$X$4),0)),"")</f>
        <v/>
      </c>
      <c r="H32" s="94" t="str">
        <f ca="1">IFERROR(INDEX(INDIRECT(印刷!$H$1&amp;印刷!$X$3),MATCH($B32,IF($B$1="コスト順",INDIRECT(印刷!$H$1&amp;$X$6),INDIRECT(印刷!$H$1&amp;$X$5)),0),MATCH(H$2,INDIRECT(印刷!$H$1&amp;印刷!$X$4),0)),"")</f>
        <v/>
      </c>
      <c r="I32" s="94" t="str">
        <f ca="1">IFERROR(INDEX(INDIRECT(印刷!$H$1&amp;印刷!$X$3),MATCH($B32,IF($B$1="コスト順",INDIRECT(印刷!$H$1&amp;$X$6),INDIRECT(印刷!$H$1&amp;$X$5)),0),MATCH(I$2,INDIRECT(印刷!$H$1&amp;印刷!$X$4),0)),"")</f>
        <v/>
      </c>
      <c r="J32" s="35" t="str">
        <f ca="1">IFERROR(INDEX(INDIRECT(印刷!$H$1&amp;印刷!$X$3),MATCH($B32,IF($B$1="コスト順",INDIRECT(印刷!$H$1&amp;$X$6),INDIRECT(印刷!$H$1&amp;$X$5)),0),MATCH(J$2,INDIRECT(印刷!$H$1&amp;印刷!$X$4),0)),"")</f>
        <v/>
      </c>
      <c r="K32" s="109" t="str">
        <f ca="1">IFERROR(INDEX(INDIRECT(印刷!$H$1&amp;印刷!$X$3),MATCH($B32,IF($B$1="コスト順",INDIRECT(印刷!$H$1&amp;$X$6),INDIRECT(印刷!$H$1&amp;$X$5)),0),MATCH(K$2,INDIRECT(印刷!$H$1&amp;印刷!$X$4),0)),"")</f>
        <v/>
      </c>
      <c r="L32" s="109" t="str">
        <f ca="1">IFERROR(INDEX(INDIRECT(印刷!$H$1&amp;印刷!$X$3),MATCH($B32,IF($B$1="コスト順",INDIRECT(印刷!$H$1&amp;$X$6),INDIRECT(印刷!$H$1&amp;$X$5)),0),MATCH(L$2,INDIRECT(印刷!$H$1&amp;印刷!$X$4),0)),"")</f>
        <v/>
      </c>
      <c r="M32" s="9"/>
      <c r="N32" s="3" t="str">
        <f t="shared" ca="1" si="1"/>
        <v/>
      </c>
      <c r="O32" s="3" t="str">
        <f t="shared" ca="1" si="1"/>
        <v/>
      </c>
      <c r="P32" s="3" t="str">
        <f t="shared" ca="1" si="1"/>
        <v/>
      </c>
      <c r="Q32" s="3" t="str">
        <f t="shared" ca="1" si="1"/>
        <v/>
      </c>
      <c r="R32" s="3" t="str">
        <f t="shared" ca="1" si="1"/>
        <v/>
      </c>
      <c r="S32" s="3" t="str">
        <f t="shared" ca="1" si="2"/>
        <v/>
      </c>
      <c r="T32" s="3" t="str">
        <f t="shared" ca="1" si="3"/>
        <v/>
      </c>
      <c r="U32" s="2" t="str">
        <f t="shared" ca="1" si="4"/>
        <v/>
      </c>
      <c r="V32" s="9"/>
    </row>
    <row r="33" spans="2:22" ht="13.95" customHeight="1" x14ac:dyDescent="0.45">
      <c r="B33" s="95">
        <v>31</v>
      </c>
      <c r="D33" s="7" t="str">
        <f ca="1">IF(E33="","",MAX(D$3:$D32)+1)</f>
        <v/>
      </c>
      <c r="E33" s="35" t="str">
        <f ca="1">IFERROR(INDEX(INDIRECT(印刷!$H$1&amp;印刷!$X$3),MATCH($B33,IF($B$1="コスト順",INDIRECT(印刷!$H$1&amp;$X$6),INDIRECT(印刷!$H$1&amp;$X$5)),0),MATCH(E$2,INDIRECT(印刷!$H$1&amp;印刷!$X$4),0)),"")</f>
        <v/>
      </c>
      <c r="F33" s="35" t="str">
        <f ca="1">IFERROR(INDEX(INDIRECT(印刷!$H$1&amp;印刷!$X$3),MATCH($B33,IF($B$1="コスト順",INDIRECT(印刷!$H$1&amp;$X$6),INDIRECT(印刷!$H$1&amp;$X$5)),0),MATCH(F$2,INDIRECT(印刷!$H$1&amp;印刷!$X$4),0)),"")</f>
        <v/>
      </c>
      <c r="G33" s="94" t="str">
        <f ca="1">IFERROR(INDEX(INDIRECT(印刷!$H$1&amp;印刷!$X$3),MATCH($B33,IF($B$1="コスト順",INDIRECT(印刷!$H$1&amp;$X$6),INDIRECT(印刷!$H$1&amp;$X$5)),0),MATCH(G$2,INDIRECT(印刷!$H$1&amp;印刷!$X$4),0)),"")</f>
        <v/>
      </c>
      <c r="H33" s="94" t="str">
        <f ca="1">IFERROR(INDEX(INDIRECT(印刷!$H$1&amp;印刷!$X$3),MATCH($B33,IF($B$1="コスト順",INDIRECT(印刷!$H$1&amp;$X$6),INDIRECT(印刷!$H$1&amp;$X$5)),0),MATCH(H$2,INDIRECT(印刷!$H$1&amp;印刷!$X$4),0)),"")</f>
        <v/>
      </c>
      <c r="I33" s="94" t="str">
        <f ca="1">IFERROR(INDEX(INDIRECT(印刷!$H$1&amp;印刷!$X$3),MATCH($B33,IF($B$1="コスト順",INDIRECT(印刷!$H$1&amp;$X$6),INDIRECT(印刷!$H$1&amp;$X$5)),0),MATCH(I$2,INDIRECT(印刷!$H$1&amp;印刷!$X$4),0)),"")</f>
        <v/>
      </c>
      <c r="J33" s="35" t="str">
        <f ca="1">IFERROR(INDEX(INDIRECT(印刷!$H$1&amp;印刷!$X$3),MATCH($B33,IF($B$1="コスト順",INDIRECT(印刷!$H$1&amp;$X$6),INDIRECT(印刷!$H$1&amp;$X$5)),0),MATCH(J$2,INDIRECT(印刷!$H$1&amp;印刷!$X$4),0)),"")</f>
        <v/>
      </c>
      <c r="K33" s="109" t="str">
        <f ca="1">IFERROR(INDEX(INDIRECT(印刷!$H$1&amp;印刷!$X$3),MATCH($B33,IF($B$1="コスト順",INDIRECT(印刷!$H$1&amp;$X$6),INDIRECT(印刷!$H$1&amp;$X$5)),0),MATCH(K$2,INDIRECT(印刷!$H$1&amp;印刷!$X$4),0)),"")</f>
        <v/>
      </c>
      <c r="L33" s="109" t="str">
        <f ca="1">IFERROR(INDEX(INDIRECT(印刷!$H$1&amp;印刷!$X$3),MATCH($B33,IF($B$1="コスト順",INDIRECT(印刷!$H$1&amp;$X$6),INDIRECT(印刷!$H$1&amp;$X$5)),0),MATCH(L$2,INDIRECT(印刷!$H$1&amp;印刷!$X$4),0)),"")</f>
        <v/>
      </c>
      <c r="M33" s="9"/>
      <c r="N33" s="3" t="str">
        <f t="shared" ca="1" si="1"/>
        <v/>
      </c>
      <c r="O33" s="3" t="str">
        <f t="shared" ca="1" si="1"/>
        <v/>
      </c>
      <c r="P33" s="3" t="str">
        <f t="shared" ca="1" si="1"/>
        <v/>
      </c>
      <c r="Q33" s="3" t="str">
        <f t="shared" ca="1" si="1"/>
        <v/>
      </c>
      <c r="R33" s="3" t="str">
        <f t="shared" ca="1" si="1"/>
        <v/>
      </c>
      <c r="S33" s="3" t="str">
        <f t="shared" ca="1" si="2"/>
        <v/>
      </c>
      <c r="T33" s="3" t="str">
        <f t="shared" ca="1" si="3"/>
        <v/>
      </c>
      <c r="U33" s="2" t="str">
        <f t="shared" ca="1" si="4"/>
        <v/>
      </c>
      <c r="V33" s="9"/>
    </row>
    <row r="34" spans="2:22" ht="13.95" customHeight="1" x14ac:dyDescent="0.45">
      <c r="B34" s="95">
        <v>32</v>
      </c>
      <c r="D34" s="7" t="str">
        <f ca="1">IF(E34="","",MAX(D$3:$D33)+1)</f>
        <v/>
      </c>
      <c r="E34" s="35" t="str">
        <f ca="1">IFERROR(INDEX(INDIRECT(印刷!$H$1&amp;印刷!$X$3),MATCH($B34,IF($B$1="コスト順",INDIRECT(印刷!$H$1&amp;$X$6),INDIRECT(印刷!$H$1&amp;$X$5)),0),MATCH(E$2,INDIRECT(印刷!$H$1&amp;印刷!$X$4),0)),"")</f>
        <v/>
      </c>
      <c r="F34" s="35" t="str">
        <f ca="1">IFERROR(INDEX(INDIRECT(印刷!$H$1&amp;印刷!$X$3),MATCH($B34,IF($B$1="コスト順",INDIRECT(印刷!$H$1&amp;$X$6),INDIRECT(印刷!$H$1&amp;$X$5)),0),MATCH(F$2,INDIRECT(印刷!$H$1&amp;印刷!$X$4),0)),"")</f>
        <v/>
      </c>
      <c r="G34" s="94" t="str">
        <f ca="1">IFERROR(INDEX(INDIRECT(印刷!$H$1&amp;印刷!$X$3),MATCH($B34,IF($B$1="コスト順",INDIRECT(印刷!$H$1&amp;$X$6),INDIRECT(印刷!$H$1&amp;$X$5)),0),MATCH(G$2,INDIRECT(印刷!$H$1&amp;印刷!$X$4),0)),"")</f>
        <v/>
      </c>
      <c r="H34" s="94" t="str">
        <f ca="1">IFERROR(INDEX(INDIRECT(印刷!$H$1&amp;印刷!$X$3),MATCH($B34,IF($B$1="コスト順",INDIRECT(印刷!$H$1&amp;$X$6),INDIRECT(印刷!$H$1&amp;$X$5)),0),MATCH(H$2,INDIRECT(印刷!$H$1&amp;印刷!$X$4),0)),"")</f>
        <v/>
      </c>
      <c r="I34" s="94" t="str">
        <f ca="1">IFERROR(INDEX(INDIRECT(印刷!$H$1&amp;印刷!$X$3),MATCH($B34,IF($B$1="コスト順",INDIRECT(印刷!$H$1&amp;$X$6),INDIRECT(印刷!$H$1&amp;$X$5)),0),MATCH(I$2,INDIRECT(印刷!$H$1&amp;印刷!$X$4),0)),"")</f>
        <v/>
      </c>
      <c r="J34" s="35" t="str">
        <f ca="1">IFERROR(INDEX(INDIRECT(印刷!$H$1&amp;印刷!$X$3),MATCH($B34,IF($B$1="コスト順",INDIRECT(印刷!$H$1&amp;$X$6),INDIRECT(印刷!$H$1&amp;$X$5)),0),MATCH(J$2,INDIRECT(印刷!$H$1&amp;印刷!$X$4),0)),"")</f>
        <v/>
      </c>
      <c r="K34" s="109" t="str">
        <f ca="1">IFERROR(INDEX(INDIRECT(印刷!$H$1&amp;印刷!$X$3),MATCH($B34,IF($B$1="コスト順",INDIRECT(印刷!$H$1&amp;$X$6),INDIRECT(印刷!$H$1&amp;$X$5)),0),MATCH(K$2,INDIRECT(印刷!$H$1&amp;印刷!$X$4),0)),"")</f>
        <v/>
      </c>
      <c r="L34" s="109" t="str">
        <f ca="1">IFERROR(INDEX(INDIRECT(印刷!$H$1&amp;印刷!$X$3),MATCH($B34,IF($B$1="コスト順",INDIRECT(印刷!$H$1&amp;$X$6),INDIRECT(印刷!$H$1&amp;$X$5)),0),MATCH(L$2,INDIRECT(印刷!$H$1&amp;印刷!$X$4),0)),"")</f>
        <v/>
      </c>
      <c r="M34" s="9"/>
      <c r="N34" s="3" t="str">
        <f t="shared" ca="1" si="1"/>
        <v/>
      </c>
      <c r="O34" s="3" t="str">
        <f t="shared" ca="1" si="1"/>
        <v/>
      </c>
      <c r="P34" s="3" t="str">
        <f t="shared" ca="1" si="1"/>
        <v/>
      </c>
      <c r="Q34" s="3" t="str">
        <f t="shared" ca="1" si="1"/>
        <v/>
      </c>
      <c r="R34" s="3" t="str">
        <f t="shared" ca="1" si="1"/>
        <v/>
      </c>
      <c r="S34" s="3" t="str">
        <f t="shared" ca="1" si="2"/>
        <v/>
      </c>
      <c r="T34" s="3" t="str">
        <f t="shared" ca="1" si="3"/>
        <v/>
      </c>
      <c r="U34" s="2" t="str">
        <f t="shared" ca="1" si="4"/>
        <v/>
      </c>
      <c r="V34" s="9"/>
    </row>
    <row r="35" spans="2:22" ht="13.95" customHeight="1" x14ac:dyDescent="0.45">
      <c r="B35" s="95">
        <v>33</v>
      </c>
      <c r="D35" s="7" t="str">
        <f ca="1">IF(E35="","",MAX(D$3:$D34)+1)</f>
        <v/>
      </c>
      <c r="E35" s="35" t="str">
        <f ca="1">IFERROR(INDEX(INDIRECT(印刷!$H$1&amp;印刷!$X$3),MATCH($B35,IF($B$1="コスト順",INDIRECT(印刷!$H$1&amp;$X$6),INDIRECT(印刷!$H$1&amp;$X$5)),0),MATCH(E$2,INDIRECT(印刷!$H$1&amp;印刷!$X$4),0)),"")</f>
        <v/>
      </c>
      <c r="F35" s="35" t="str">
        <f ca="1">IFERROR(INDEX(INDIRECT(印刷!$H$1&amp;印刷!$X$3),MATCH($B35,IF($B$1="コスト順",INDIRECT(印刷!$H$1&amp;$X$6),INDIRECT(印刷!$H$1&amp;$X$5)),0),MATCH(F$2,INDIRECT(印刷!$H$1&amp;印刷!$X$4),0)),"")</f>
        <v/>
      </c>
      <c r="G35" s="94" t="str">
        <f ca="1">IFERROR(INDEX(INDIRECT(印刷!$H$1&amp;印刷!$X$3),MATCH($B35,IF($B$1="コスト順",INDIRECT(印刷!$H$1&amp;$X$6),INDIRECT(印刷!$H$1&amp;$X$5)),0),MATCH(G$2,INDIRECT(印刷!$H$1&amp;印刷!$X$4),0)),"")</f>
        <v/>
      </c>
      <c r="H35" s="94" t="str">
        <f ca="1">IFERROR(INDEX(INDIRECT(印刷!$H$1&amp;印刷!$X$3),MATCH($B35,IF($B$1="コスト順",INDIRECT(印刷!$H$1&amp;$X$6),INDIRECT(印刷!$H$1&amp;$X$5)),0),MATCH(H$2,INDIRECT(印刷!$H$1&amp;印刷!$X$4),0)),"")</f>
        <v/>
      </c>
      <c r="I35" s="94" t="str">
        <f ca="1">IFERROR(INDEX(INDIRECT(印刷!$H$1&amp;印刷!$X$3),MATCH($B35,IF($B$1="コスト順",INDIRECT(印刷!$H$1&amp;$X$6),INDIRECT(印刷!$H$1&amp;$X$5)),0),MATCH(I$2,INDIRECT(印刷!$H$1&amp;印刷!$X$4),0)),"")</f>
        <v/>
      </c>
      <c r="J35" s="35" t="str">
        <f ca="1">IFERROR(INDEX(INDIRECT(印刷!$H$1&amp;印刷!$X$3),MATCH($B35,IF($B$1="コスト順",INDIRECT(印刷!$H$1&amp;$X$6),INDIRECT(印刷!$H$1&amp;$X$5)),0),MATCH(J$2,INDIRECT(印刷!$H$1&amp;印刷!$X$4),0)),"")</f>
        <v/>
      </c>
      <c r="K35" s="109" t="str">
        <f ca="1">IFERROR(INDEX(INDIRECT(印刷!$H$1&amp;印刷!$X$3),MATCH($B35,IF($B$1="コスト順",INDIRECT(印刷!$H$1&amp;$X$6),INDIRECT(印刷!$H$1&amp;$X$5)),0),MATCH(K$2,INDIRECT(印刷!$H$1&amp;印刷!$X$4),0)),"")</f>
        <v/>
      </c>
      <c r="L35" s="109" t="str">
        <f ca="1">IFERROR(INDEX(INDIRECT(印刷!$H$1&amp;印刷!$X$3),MATCH($B35,IF($B$1="コスト順",INDIRECT(印刷!$H$1&amp;$X$6),INDIRECT(印刷!$H$1&amp;$X$5)),0),MATCH(L$2,INDIRECT(印刷!$H$1&amp;印刷!$X$4),0)),"")</f>
        <v/>
      </c>
      <c r="M35" s="9"/>
      <c r="N35" s="3" t="str">
        <f t="shared" ca="1" si="1"/>
        <v/>
      </c>
      <c r="O35" s="3" t="str">
        <f t="shared" ca="1" si="1"/>
        <v/>
      </c>
      <c r="P35" s="3" t="str">
        <f t="shared" ca="1" si="1"/>
        <v/>
      </c>
      <c r="Q35" s="3" t="str">
        <f t="shared" ca="1" si="1"/>
        <v/>
      </c>
      <c r="R35" s="3" t="str">
        <f t="shared" ca="1" si="1"/>
        <v/>
      </c>
      <c r="S35" s="3" t="str">
        <f t="shared" ca="1" si="2"/>
        <v/>
      </c>
      <c r="T35" s="3" t="str">
        <f t="shared" ca="1" si="3"/>
        <v/>
      </c>
      <c r="U35" s="2" t="str">
        <f t="shared" ca="1" si="4"/>
        <v/>
      </c>
      <c r="V35" s="9"/>
    </row>
    <row r="36" spans="2:22" ht="13.95" customHeight="1" x14ac:dyDescent="0.45">
      <c r="B36" s="95">
        <v>34</v>
      </c>
      <c r="D36" s="7" t="str">
        <f ca="1">IF(E36="","",MAX(D$3:$D35)+1)</f>
        <v/>
      </c>
      <c r="E36" s="35" t="str">
        <f ca="1">IFERROR(INDEX(INDIRECT(印刷!$H$1&amp;印刷!$X$3),MATCH($B36,IF($B$1="コスト順",INDIRECT(印刷!$H$1&amp;$X$6),INDIRECT(印刷!$H$1&amp;$X$5)),0),MATCH(E$2,INDIRECT(印刷!$H$1&amp;印刷!$X$4),0)),"")</f>
        <v/>
      </c>
      <c r="F36" s="35" t="str">
        <f ca="1">IFERROR(INDEX(INDIRECT(印刷!$H$1&amp;印刷!$X$3),MATCH($B36,IF($B$1="コスト順",INDIRECT(印刷!$H$1&amp;$X$6),INDIRECT(印刷!$H$1&amp;$X$5)),0),MATCH(F$2,INDIRECT(印刷!$H$1&amp;印刷!$X$4),0)),"")</f>
        <v/>
      </c>
      <c r="G36" s="94" t="str">
        <f ca="1">IFERROR(INDEX(INDIRECT(印刷!$H$1&amp;印刷!$X$3),MATCH($B36,IF($B$1="コスト順",INDIRECT(印刷!$H$1&amp;$X$6),INDIRECT(印刷!$H$1&amp;$X$5)),0),MATCH(G$2,INDIRECT(印刷!$H$1&amp;印刷!$X$4),0)),"")</f>
        <v/>
      </c>
      <c r="H36" s="94" t="str">
        <f ca="1">IFERROR(INDEX(INDIRECT(印刷!$H$1&amp;印刷!$X$3),MATCH($B36,IF($B$1="コスト順",INDIRECT(印刷!$H$1&amp;$X$6),INDIRECT(印刷!$H$1&amp;$X$5)),0),MATCH(H$2,INDIRECT(印刷!$H$1&amp;印刷!$X$4),0)),"")</f>
        <v/>
      </c>
      <c r="I36" s="94" t="str">
        <f ca="1">IFERROR(INDEX(INDIRECT(印刷!$H$1&amp;印刷!$X$3),MATCH($B36,IF($B$1="コスト順",INDIRECT(印刷!$H$1&amp;$X$6),INDIRECT(印刷!$H$1&amp;$X$5)),0),MATCH(I$2,INDIRECT(印刷!$H$1&amp;印刷!$X$4),0)),"")</f>
        <v/>
      </c>
      <c r="J36" s="35" t="str">
        <f ca="1">IFERROR(INDEX(INDIRECT(印刷!$H$1&amp;印刷!$X$3),MATCH($B36,IF($B$1="コスト順",INDIRECT(印刷!$H$1&amp;$X$6),INDIRECT(印刷!$H$1&amp;$X$5)),0),MATCH(J$2,INDIRECT(印刷!$H$1&amp;印刷!$X$4),0)),"")</f>
        <v/>
      </c>
      <c r="K36" s="109" t="str">
        <f ca="1">IFERROR(INDEX(INDIRECT(印刷!$H$1&amp;印刷!$X$3),MATCH($B36,IF($B$1="コスト順",INDIRECT(印刷!$H$1&amp;$X$6),INDIRECT(印刷!$H$1&amp;$X$5)),0),MATCH(K$2,INDIRECT(印刷!$H$1&amp;印刷!$X$4),0)),"")</f>
        <v/>
      </c>
      <c r="L36" s="109" t="str">
        <f ca="1">IFERROR(INDEX(INDIRECT(印刷!$H$1&amp;印刷!$X$3),MATCH($B36,IF($B$1="コスト順",INDIRECT(印刷!$H$1&amp;$X$6),INDIRECT(印刷!$H$1&amp;$X$5)),0),MATCH(L$2,INDIRECT(印刷!$H$1&amp;印刷!$X$4),0)),"")</f>
        <v/>
      </c>
      <c r="M36" s="9"/>
      <c r="N36" s="3" t="str">
        <f t="shared" ca="1" si="1"/>
        <v/>
      </c>
      <c r="O36" s="3" t="str">
        <f t="shared" ca="1" si="1"/>
        <v/>
      </c>
      <c r="P36" s="3" t="str">
        <f t="shared" ca="1" si="1"/>
        <v/>
      </c>
      <c r="Q36" s="3" t="str">
        <f t="shared" ca="1" si="1"/>
        <v/>
      </c>
      <c r="R36" s="3" t="str">
        <f t="shared" ca="1" si="1"/>
        <v/>
      </c>
      <c r="S36" s="3" t="str">
        <f t="shared" ca="1" si="2"/>
        <v/>
      </c>
      <c r="T36" s="3" t="str">
        <f t="shared" ca="1" si="3"/>
        <v/>
      </c>
      <c r="U36" s="2" t="str">
        <f t="shared" ca="1" si="4"/>
        <v/>
      </c>
      <c r="V36" s="9"/>
    </row>
    <row r="37" spans="2:22" ht="13.95" customHeight="1" x14ac:dyDescent="0.45">
      <c r="B37" s="95">
        <v>35</v>
      </c>
      <c r="D37" s="7" t="str">
        <f ca="1">IF(E37="","",MAX(D$3:$D36)+1)</f>
        <v/>
      </c>
      <c r="E37" s="35" t="str">
        <f ca="1">IFERROR(INDEX(INDIRECT(印刷!$H$1&amp;印刷!$X$3),MATCH($B37,IF($B$1="コスト順",INDIRECT(印刷!$H$1&amp;$X$6),INDIRECT(印刷!$H$1&amp;$X$5)),0),MATCH(E$2,INDIRECT(印刷!$H$1&amp;印刷!$X$4),0)),"")</f>
        <v/>
      </c>
      <c r="F37" s="35" t="str">
        <f ca="1">IFERROR(INDEX(INDIRECT(印刷!$H$1&amp;印刷!$X$3),MATCH($B37,IF($B$1="コスト順",INDIRECT(印刷!$H$1&amp;$X$6),INDIRECT(印刷!$H$1&amp;$X$5)),0),MATCH(F$2,INDIRECT(印刷!$H$1&amp;印刷!$X$4),0)),"")</f>
        <v/>
      </c>
      <c r="G37" s="94" t="str">
        <f ca="1">IFERROR(INDEX(INDIRECT(印刷!$H$1&amp;印刷!$X$3),MATCH($B37,IF($B$1="コスト順",INDIRECT(印刷!$H$1&amp;$X$6),INDIRECT(印刷!$H$1&amp;$X$5)),0),MATCH(G$2,INDIRECT(印刷!$H$1&amp;印刷!$X$4),0)),"")</f>
        <v/>
      </c>
      <c r="H37" s="94" t="str">
        <f ca="1">IFERROR(INDEX(INDIRECT(印刷!$H$1&amp;印刷!$X$3),MATCH($B37,IF($B$1="コスト順",INDIRECT(印刷!$H$1&amp;$X$6),INDIRECT(印刷!$H$1&amp;$X$5)),0),MATCH(H$2,INDIRECT(印刷!$H$1&amp;印刷!$X$4),0)),"")</f>
        <v/>
      </c>
      <c r="I37" s="94" t="str">
        <f ca="1">IFERROR(INDEX(INDIRECT(印刷!$H$1&amp;印刷!$X$3),MATCH($B37,IF($B$1="コスト順",INDIRECT(印刷!$H$1&amp;$X$6),INDIRECT(印刷!$H$1&amp;$X$5)),0),MATCH(I$2,INDIRECT(印刷!$H$1&amp;印刷!$X$4),0)),"")</f>
        <v/>
      </c>
      <c r="J37" s="35" t="str">
        <f ca="1">IFERROR(INDEX(INDIRECT(印刷!$H$1&amp;印刷!$X$3),MATCH($B37,IF($B$1="コスト順",INDIRECT(印刷!$H$1&amp;$X$6),INDIRECT(印刷!$H$1&amp;$X$5)),0),MATCH(J$2,INDIRECT(印刷!$H$1&amp;印刷!$X$4),0)),"")</f>
        <v/>
      </c>
      <c r="K37" s="109" t="str">
        <f ca="1">IFERROR(INDEX(INDIRECT(印刷!$H$1&amp;印刷!$X$3),MATCH($B37,IF($B$1="コスト順",INDIRECT(印刷!$H$1&amp;$X$6),INDIRECT(印刷!$H$1&amp;$X$5)),0),MATCH(K$2,INDIRECT(印刷!$H$1&amp;印刷!$X$4),0)),"")</f>
        <v/>
      </c>
      <c r="L37" s="109" t="str">
        <f ca="1">IFERROR(INDEX(INDIRECT(印刷!$H$1&amp;印刷!$X$3),MATCH($B37,IF($B$1="コスト順",INDIRECT(印刷!$H$1&amp;$X$6),INDIRECT(印刷!$H$1&amp;$X$5)),0),MATCH(L$2,INDIRECT(印刷!$H$1&amp;印刷!$X$4),0)),"")</f>
        <v/>
      </c>
      <c r="M37" s="9"/>
      <c r="N37" s="3" t="str">
        <f t="shared" ca="1" si="1"/>
        <v/>
      </c>
      <c r="O37" s="3" t="str">
        <f t="shared" ca="1" si="1"/>
        <v/>
      </c>
      <c r="P37" s="3" t="str">
        <f t="shared" ca="1" si="1"/>
        <v/>
      </c>
      <c r="Q37" s="3" t="str">
        <f t="shared" ca="1" si="1"/>
        <v/>
      </c>
      <c r="R37" s="3" t="str">
        <f t="shared" ca="1" si="1"/>
        <v/>
      </c>
      <c r="S37" s="3" t="str">
        <f t="shared" ca="1" si="2"/>
        <v/>
      </c>
      <c r="T37" s="3" t="str">
        <f t="shared" ca="1" si="3"/>
        <v/>
      </c>
      <c r="U37" s="2" t="str">
        <f t="shared" ca="1" si="4"/>
        <v/>
      </c>
      <c r="V37" s="9"/>
    </row>
    <row r="38" spans="2:22" ht="13.95" customHeight="1" x14ac:dyDescent="0.45">
      <c r="B38" s="95">
        <v>36</v>
      </c>
      <c r="D38" s="7" t="str">
        <f ca="1">IF(E38="","",MAX(D$3:$D37)+1)</f>
        <v/>
      </c>
      <c r="E38" s="35" t="str">
        <f ca="1">IFERROR(INDEX(INDIRECT(印刷!$H$1&amp;印刷!$X$3),MATCH($B38,IF($B$1="コスト順",INDIRECT(印刷!$H$1&amp;$X$6),INDIRECT(印刷!$H$1&amp;$X$5)),0),MATCH(E$2,INDIRECT(印刷!$H$1&amp;印刷!$X$4),0)),"")</f>
        <v/>
      </c>
      <c r="F38" s="35" t="str">
        <f ca="1">IFERROR(INDEX(INDIRECT(印刷!$H$1&amp;印刷!$X$3),MATCH($B38,IF($B$1="コスト順",INDIRECT(印刷!$H$1&amp;$X$6),INDIRECT(印刷!$H$1&amp;$X$5)),0),MATCH(F$2,INDIRECT(印刷!$H$1&amp;印刷!$X$4),0)),"")</f>
        <v/>
      </c>
      <c r="G38" s="94" t="str">
        <f ca="1">IFERROR(INDEX(INDIRECT(印刷!$H$1&amp;印刷!$X$3),MATCH($B38,IF($B$1="コスト順",INDIRECT(印刷!$H$1&amp;$X$6),INDIRECT(印刷!$H$1&amp;$X$5)),0),MATCH(G$2,INDIRECT(印刷!$H$1&amp;印刷!$X$4),0)),"")</f>
        <v/>
      </c>
      <c r="H38" s="94" t="str">
        <f ca="1">IFERROR(INDEX(INDIRECT(印刷!$H$1&amp;印刷!$X$3),MATCH($B38,IF($B$1="コスト順",INDIRECT(印刷!$H$1&amp;$X$6),INDIRECT(印刷!$H$1&amp;$X$5)),0),MATCH(H$2,INDIRECT(印刷!$H$1&amp;印刷!$X$4),0)),"")</f>
        <v/>
      </c>
      <c r="I38" s="94" t="str">
        <f ca="1">IFERROR(INDEX(INDIRECT(印刷!$H$1&amp;印刷!$X$3),MATCH($B38,IF($B$1="コスト順",INDIRECT(印刷!$H$1&amp;$X$6),INDIRECT(印刷!$H$1&amp;$X$5)),0),MATCH(I$2,INDIRECT(印刷!$H$1&amp;印刷!$X$4),0)),"")</f>
        <v/>
      </c>
      <c r="J38" s="35" t="str">
        <f ca="1">IFERROR(INDEX(INDIRECT(印刷!$H$1&amp;印刷!$X$3),MATCH($B38,IF($B$1="コスト順",INDIRECT(印刷!$H$1&amp;$X$6),INDIRECT(印刷!$H$1&amp;$X$5)),0),MATCH(J$2,INDIRECT(印刷!$H$1&amp;印刷!$X$4),0)),"")</f>
        <v/>
      </c>
      <c r="K38" s="109" t="str">
        <f ca="1">IFERROR(INDEX(INDIRECT(印刷!$H$1&amp;印刷!$X$3),MATCH($B38,IF($B$1="コスト順",INDIRECT(印刷!$H$1&amp;$X$6),INDIRECT(印刷!$H$1&amp;$X$5)),0),MATCH(K$2,INDIRECT(印刷!$H$1&amp;印刷!$X$4),0)),"")</f>
        <v/>
      </c>
      <c r="L38" s="109" t="str">
        <f ca="1">IFERROR(INDEX(INDIRECT(印刷!$H$1&amp;印刷!$X$3),MATCH($B38,IF($B$1="コスト順",INDIRECT(印刷!$H$1&amp;$X$6),INDIRECT(印刷!$H$1&amp;$X$5)),0),MATCH(L$2,INDIRECT(印刷!$H$1&amp;印刷!$X$4),0)),"")</f>
        <v/>
      </c>
      <c r="M38" s="9"/>
      <c r="N38" s="3" t="str">
        <f t="shared" ca="1" si="1"/>
        <v/>
      </c>
      <c r="O38" s="3" t="str">
        <f t="shared" ca="1" si="1"/>
        <v/>
      </c>
      <c r="P38" s="3" t="str">
        <f t="shared" ca="1" si="1"/>
        <v/>
      </c>
      <c r="Q38" s="3" t="str">
        <f t="shared" ca="1" si="1"/>
        <v/>
      </c>
      <c r="R38" s="3" t="str">
        <f t="shared" ca="1" si="1"/>
        <v/>
      </c>
      <c r="S38" s="3" t="str">
        <f t="shared" ca="1" si="2"/>
        <v/>
      </c>
      <c r="T38" s="3" t="str">
        <f t="shared" ca="1" si="3"/>
        <v/>
      </c>
      <c r="U38" s="2" t="str">
        <f t="shared" ca="1" si="4"/>
        <v/>
      </c>
      <c r="V38" s="9"/>
    </row>
    <row r="39" spans="2:22" ht="13.95" customHeight="1" x14ac:dyDescent="0.45">
      <c r="B39" s="95">
        <v>37</v>
      </c>
      <c r="D39" s="7" t="str">
        <f ca="1">IF(E39="","",MAX(D$3:$D38)+1)</f>
        <v/>
      </c>
      <c r="E39" s="35" t="str">
        <f ca="1">IFERROR(INDEX(INDIRECT(印刷!$H$1&amp;印刷!$X$3),MATCH($B39,IF($B$1="コスト順",INDIRECT(印刷!$H$1&amp;$X$6),INDIRECT(印刷!$H$1&amp;$X$5)),0),MATCH(E$2,INDIRECT(印刷!$H$1&amp;印刷!$X$4),0)),"")</f>
        <v/>
      </c>
      <c r="F39" s="35" t="str">
        <f ca="1">IFERROR(INDEX(INDIRECT(印刷!$H$1&amp;印刷!$X$3),MATCH($B39,IF($B$1="コスト順",INDIRECT(印刷!$H$1&amp;$X$6),INDIRECT(印刷!$H$1&amp;$X$5)),0),MATCH(F$2,INDIRECT(印刷!$H$1&amp;印刷!$X$4),0)),"")</f>
        <v/>
      </c>
      <c r="G39" s="94" t="str">
        <f ca="1">IFERROR(INDEX(INDIRECT(印刷!$H$1&amp;印刷!$X$3),MATCH($B39,IF($B$1="コスト順",INDIRECT(印刷!$H$1&amp;$X$6),INDIRECT(印刷!$H$1&amp;$X$5)),0),MATCH(G$2,INDIRECT(印刷!$H$1&amp;印刷!$X$4),0)),"")</f>
        <v/>
      </c>
      <c r="H39" s="94" t="str">
        <f ca="1">IFERROR(INDEX(INDIRECT(印刷!$H$1&amp;印刷!$X$3),MATCH($B39,IF($B$1="コスト順",INDIRECT(印刷!$H$1&amp;$X$6),INDIRECT(印刷!$H$1&amp;$X$5)),0),MATCH(H$2,INDIRECT(印刷!$H$1&amp;印刷!$X$4),0)),"")</f>
        <v/>
      </c>
      <c r="I39" s="94" t="str">
        <f ca="1">IFERROR(INDEX(INDIRECT(印刷!$H$1&amp;印刷!$X$3),MATCH($B39,IF($B$1="コスト順",INDIRECT(印刷!$H$1&amp;$X$6),INDIRECT(印刷!$H$1&amp;$X$5)),0),MATCH(I$2,INDIRECT(印刷!$H$1&amp;印刷!$X$4),0)),"")</f>
        <v/>
      </c>
      <c r="J39" s="35" t="str">
        <f ca="1">IFERROR(INDEX(INDIRECT(印刷!$H$1&amp;印刷!$X$3),MATCH($B39,IF($B$1="コスト順",INDIRECT(印刷!$H$1&amp;$X$6),INDIRECT(印刷!$H$1&amp;$X$5)),0),MATCH(J$2,INDIRECT(印刷!$H$1&amp;印刷!$X$4),0)),"")</f>
        <v/>
      </c>
      <c r="K39" s="109" t="str">
        <f ca="1">IFERROR(INDEX(INDIRECT(印刷!$H$1&amp;印刷!$X$3),MATCH($B39,IF($B$1="コスト順",INDIRECT(印刷!$H$1&amp;$X$6),INDIRECT(印刷!$H$1&amp;$X$5)),0),MATCH(K$2,INDIRECT(印刷!$H$1&amp;印刷!$X$4),0)),"")</f>
        <v/>
      </c>
      <c r="L39" s="109" t="str">
        <f ca="1">IFERROR(INDEX(INDIRECT(印刷!$H$1&amp;印刷!$X$3),MATCH($B39,IF($B$1="コスト順",INDIRECT(印刷!$H$1&amp;$X$6),INDIRECT(印刷!$H$1&amp;$X$5)),0),MATCH(L$2,INDIRECT(印刷!$H$1&amp;印刷!$X$4),0)),"")</f>
        <v/>
      </c>
      <c r="M39" s="9"/>
      <c r="N39" s="3" t="str">
        <f t="shared" ca="1" si="1"/>
        <v/>
      </c>
      <c r="O39" s="3" t="str">
        <f t="shared" ca="1" si="1"/>
        <v/>
      </c>
      <c r="P39" s="3" t="str">
        <f t="shared" ca="1" si="1"/>
        <v/>
      </c>
      <c r="Q39" s="3" t="str">
        <f t="shared" ca="1" si="1"/>
        <v/>
      </c>
      <c r="R39" s="3" t="str">
        <f t="shared" ca="1" si="1"/>
        <v/>
      </c>
      <c r="S39" s="3" t="str">
        <f t="shared" ca="1" si="2"/>
        <v/>
      </c>
      <c r="T39" s="3" t="str">
        <f t="shared" ca="1" si="3"/>
        <v/>
      </c>
      <c r="U39" s="2" t="str">
        <f t="shared" ca="1" si="4"/>
        <v/>
      </c>
      <c r="V39" s="9"/>
    </row>
    <row r="40" spans="2:22" ht="13.95" customHeight="1" x14ac:dyDescent="0.45">
      <c r="B40" s="95">
        <v>38</v>
      </c>
      <c r="D40" s="7" t="str">
        <f ca="1">IF(E40="","",MAX(D$3:$D39)+1)</f>
        <v/>
      </c>
      <c r="E40" s="35" t="str">
        <f ca="1">IFERROR(INDEX(INDIRECT(印刷!$H$1&amp;印刷!$X$3),MATCH($B40,IF($B$1="コスト順",INDIRECT(印刷!$H$1&amp;$X$6),INDIRECT(印刷!$H$1&amp;$X$5)),0),MATCH(E$2,INDIRECT(印刷!$H$1&amp;印刷!$X$4),0)),"")</f>
        <v/>
      </c>
      <c r="F40" s="35" t="str">
        <f ca="1">IFERROR(INDEX(INDIRECT(印刷!$H$1&amp;印刷!$X$3),MATCH($B40,IF($B$1="コスト順",INDIRECT(印刷!$H$1&amp;$X$6),INDIRECT(印刷!$H$1&amp;$X$5)),0),MATCH(F$2,INDIRECT(印刷!$H$1&amp;印刷!$X$4),0)),"")</f>
        <v/>
      </c>
      <c r="G40" s="94" t="str">
        <f ca="1">IFERROR(INDEX(INDIRECT(印刷!$H$1&amp;印刷!$X$3),MATCH($B40,IF($B$1="コスト順",INDIRECT(印刷!$H$1&amp;$X$6),INDIRECT(印刷!$H$1&amp;$X$5)),0),MATCH(G$2,INDIRECT(印刷!$H$1&amp;印刷!$X$4),0)),"")</f>
        <v/>
      </c>
      <c r="H40" s="94" t="str">
        <f ca="1">IFERROR(INDEX(INDIRECT(印刷!$H$1&amp;印刷!$X$3),MATCH($B40,IF($B$1="コスト順",INDIRECT(印刷!$H$1&amp;$X$6),INDIRECT(印刷!$H$1&amp;$X$5)),0),MATCH(H$2,INDIRECT(印刷!$H$1&amp;印刷!$X$4),0)),"")</f>
        <v/>
      </c>
      <c r="I40" s="94" t="str">
        <f ca="1">IFERROR(INDEX(INDIRECT(印刷!$H$1&amp;印刷!$X$3),MATCH($B40,IF($B$1="コスト順",INDIRECT(印刷!$H$1&amp;$X$6),INDIRECT(印刷!$H$1&amp;$X$5)),0),MATCH(I$2,INDIRECT(印刷!$H$1&amp;印刷!$X$4),0)),"")</f>
        <v/>
      </c>
      <c r="J40" s="35" t="str">
        <f ca="1">IFERROR(INDEX(INDIRECT(印刷!$H$1&amp;印刷!$X$3),MATCH($B40,IF($B$1="コスト順",INDIRECT(印刷!$H$1&amp;$X$6),INDIRECT(印刷!$H$1&amp;$X$5)),0),MATCH(J$2,INDIRECT(印刷!$H$1&amp;印刷!$X$4),0)),"")</f>
        <v/>
      </c>
      <c r="K40" s="109" t="str">
        <f ca="1">IFERROR(INDEX(INDIRECT(印刷!$H$1&amp;印刷!$X$3),MATCH($B40,IF($B$1="コスト順",INDIRECT(印刷!$H$1&amp;$X$6),INDIRECT(印刷!$H$1&amp;$X$5)),0),MATCH(K$2,INDIRECT(印刷!$H$1&amp;印刷!$X$4),0)),"")</f>
        <v/>
      </c>
      <c r="L40" s="109" t="str">
        <f ca="1">IFERROR(INDEX(INDIRECT(印刷!$H$1&amp;印刷!$X$3),MATCH($B40,IF($B$1="コスト順",INDIRECT(印刷!$H$1&amp;$X$6),INDIRECT(印刷!$H$1&amp;$X$5)),0),MATCH(L$2,INDIRECT(印刷!$H$1&amp;印刷!$X$4),0)),"")</f>
        <v/>
      </c>
      <c r="M40" s="9"/>
      <c r="N40" s="3" t="str">
        <f t="shared" ca="1" si="1"/>
        <v/>
      </c>
      <c r="O40" s="3" t="str">
        <f t="shared" ca="1" si="1"/>
        <v/>
      </c>
      <c r="P40" s="3" t="str">
        <f t="shared" ca="1" si="1"/>
        <v/>
      </c>
      <c r="Q40" s="3" t="str">
        <f t="shared" ca="1" si="1"/>
        <v/>
      </c>
      <c r="R40" s="3" t="str">
        <f t="shared" ca="1" si="1"/>
        <v/>
      </c>
      <c r="S40" s="3" t="str">
        <f t="shared" ca="1" si="2"/>
        <v/>
      </c>
      <c r="T40" s="3" t="str">
        <f t="shared" ca="1" si="3"/>
        <v/>
      </c>
      <c r="U40" s="2" t="str">
        <f t="shared" ca="1" si="4"/>
        <v/>
      </c>
      <c r="V40" s="9"/>
    </row>
    <row r="41" spans="2:22" ht="13.95" customHeight="1" x14ac:dyDescent="0.45">
      <c r="B41" s="95">
        <v>39</v>
      </c>
      <c r="D41" s="7" t="str">
        <f ca="1">IF(E41="","",MAX(D$3:$D40)+1)</f>
        <v/>
      </c>
      <c r="E41" s="35" t="str">
        <f ca="1">IFERROR(INDEX(INDIRECT(印刷!$H$1&amp;印刷!$X$3),MATCH($B41,IF($B$1="コスト順",INDIRECT(印刷!$H$1&amp;$X$6),INDIRECT(印刷!$H$1&amp;$X$5)),0),MATCH(E$2,INDIRECT(印刷!$H$1&amp;印刷!$X$4),0)),"")</f>
        <v/>
      </c>
      <c r="F41" s="35" t="str">
        <f ca="1">IFERROR(INDEX(INDIRECT(印刷!$H$1&amp;印刷!$X$3),MATCH($B41,IF($B$1="コスト順",INDIRECT(印刷!$H$1&amp;$X$6),INDIRECT(印刷!$H$1&amp;$X$5)),0),MATCH(F$2,INDIRECT(印刷!$H$1&amp;印刷!$X$4),0)),"")</f>
        <v/>
      </c>
      <c r="G41" s="94" t="str">
        <f ca="1">IFERROR(INDEX(INDIRECT(印刷!$H$1&amp;印刷!$X$3),MATCH($B41,IF($B$1="コスト順",INDIRECT(印刷!$H$1&amp;$X$6),INDIRECT(印刷!$H$1&amp;$X$5)),0),MATCH(G$2,INDIRECT(印刷!$H$1&amp;印刷!$X$4),0)),"")</f>
        <v/>
      </c>
      <c r="H41" s="94" t="str">
        <f ca="1">IFERROR(INDEX(INDIRECT(印刷!$H$1&amp;印刷!$X$3),MATCH($B41,IF($B$1="コスト順",INDIRECT(印刷!$H$1&amp;$X$6),INDIRECT(印刷!$H$1&amp;$X$5)),0),MATCH(H$2,INDIRECT(印刷!$H$1&amp;印刷!$X$4),0)),"")</f>
        <v/>
      </c>
      <c r="I41" s="94" t="str">
        <f ca="1">IFERROR(INDEX(INDIRECT(印刷!$H$1&amp;印刷!$X$3),MATCH($B41,IF($B$1="コスト順",INDIRECT(印刷!$H$1&amp;$X$6),INDIRECT(印刷!$H$1&amp;$X$5)),0),MATCH(I$2,INDIRECT(印刷!$H$1&amp;印刷!$X$4),0)),"")</f>
        <v/>
      </c>
      <c r="J41" s="35" t="str">
        <f ca="1">IFERROR(INDEX(INDIRECT(印刷!$H$1&amp;印刷!$X$3),MATCH($B41,IF($B$1="コスト順",INDIRECT(印刷!$H$1&amp;$X$6),INDIRECT(印刷!$H$1&amp;$X$5)),0),MATCH(J$2,INDIRECT(印刷!$H$1&amp;印刷!$X$4),0)),"")</f>
        <v/>
      </c>
      <c r="K41" s="109" t="str">
        <f ca="1">IFERROR(INDEX(INDIRECT(印刷!$H$1&amp;印刷!$X$3),MATCH($B41,IF($B$1="コスト順",INDIRECT(印刷!$H$1&amp;$X$6),INDIRECT(印刷!$H$1&amp;$X$5)),0),MATCH(K$2,INDIRECT(印刷!$H$1&amp;印刷!$X$4),0)),"")</f>
        <v/>
      </c>
      <c r="L41" s="109" t="str">
        <f ca="1">IFERROR(INDEX(INDIRECT(印刷!$H$1&amp;印刷!$X$3),MATCH($B41,IF($B$1="コスト順",INDIRECT(印刷!$H$1&amp;$X$6),INDIRECT(印刷!$H$1&amp;$X$5)),0),MATCH(L$2,INDIRECT(印刷!$H$1&amp;印刷!$X$4),0)),"")</f>
        <v/>
      </c>
      <c r="M41" s="9"/>
      <c r="N41" s="3" t="str">
        <f t="shared" ca="1" si="1"/>
        <v/>
      </c>
      <c r="O41" s="3" t="str">
        <f t="shared" ca="1" si="1"/>
        <v/>
      </c>
      <c r="P41" s="3" t="str">
        <f t="shared" ca="1" si="1"/>
        <v/>
      </c>
      <c r="Q41" s="3" t="str">
        <f t="shared" ca="1" si="1"/>
        <v/>
      </c>
      <c r="R41" s="3" t="str">
        <f t="shared" ca="1" si="1"/>
        <v/>
      </c>
      <c r="S41" s="3" t="str">
        <f t="shared" ca="1" si="2"/>
        <v/>
      </c>
      <c r="T41" s="3" t="str">
        <f t="shared" ca="1" si="3"/>
        <v/>
      </c>
      <c r="U41" s="2" t="str">
        <f t="shared" ca="1" si="4"/>
        <v/>
      </c>
      <c r="V41" s="9"/>
    </row>
    <row r="42" spans="2:22" ht="13.95" customHeight="1" thickBot="1" x14ac:dyDescent="0.5">
      <c r="B42" s="95">
        <v>40</v>
      </c>
      <c r="D42" s="38" t="str">
        <f ca="1">IF(E42="","",MAX(D$3:$D41)+1)</f>
        <v/>
      </c>
      <c r="E42" s="35" t="str">
        <f ca="1">IFERROR(INDEX(INDIRECT(印刷!$H$1&amp;印刷!$X$3),MATCH($B42,IF($B$1="コスト順",INDIRECT(印刷!$H$1&amp;$X$6),INDIRECT(印刷!$H$1&amp;$X$5)),0),MATCH(E$2,INDIRECT(印刷!$H$1&amp;印刷!$X$4),0)),"")</f>
        <v/>
      </c>
      <c r="F42" s="35" t="str">
        <f ca="1">IFERROR(INDEX(INDIRECT(印刷!$H$1&amp;印刷!$X$3),MATCH($B42,IF($B$1="コスト順",INDIRECT(印刷!$H$1&amp;$X$6),INDIRECT(印刷!$H$1&amp;$X$5)),0),MATCH(F$2,INDIRECT(印刷!$H$1&amp;印刷!$X$4),0)),"")</f>
        <v/>
      </c>
      <c r="G42" s="94" t="str">
        <f ca="1">IFERROR(INDEX(INDIRECT(印刷!$H$1&amp;印刷!$X$3),MATCH($B42,IF($B$1="コスト順",INDIRECT(印刷!$H$1&amp;$X$6),INDIRECT(印刷!$H$1&amp;$X$5)),0),MATCH(G$2,INDIRECT(印刷!$H$1&amp;印刷!$X$4),0)),"")</f>
        <v/>
      </c>
      <c r="H42" s="94" t="str">
        <f ca="1">IFERROR(INDEX(INDIRECT(印刷!$H$1&amp;印刷!$X$3),MATCH($B42,IF($B$1="コスト順",INDIRECT(印刷!$H$1&amp;$X$6),INDIRECT(印刷!$H$1&amp;$X$5)),0),MATCH(H$2,INDIRECT(印刷!$H$1&amp;印刷!$X$4),0)),"")</f>
        <v/>
      </c>
      <c r="I42" s="94" t="str">
        <f ca="1">IFERROR(INDEX(INDIRECT(印刷!$H$1&amp;印刷!$X$3),MATCH($B42,IF($B$1="コスト順",INDIRECT(印刷!$H$1&amp;$X$6),INDIRECT(印刷!$H$1&amp;$X$5)),0),MATCH(I$2,INDIRECT(印刷!$H$1&amp;印刷!$X$4),0)),"")</f>
        <v/>
      </c>
      <c r="J42" s="35" t="str">
        <f ca="1">IFERROR(INDEX(INDIRECT(印刷!$H$1&amp;印刷!$X$3),MATCH($B42,IF($B$1="コスト順",INDIRECT(印刷!$H$1&amp;$X$6),INDIRECT(印刷!$H$1&amp;$X$5)),0),MATCH(J$2,INDIRECT(印刷!$H$1&amp;印刷!$X$4),0)),"")</f>
        <v/>
      </c>
      <c r="K42" s="109" t="str">
        <f ca="1">IFERROR(INDEX(INDIRECT(印刷!$H$1&amp;印刷!$X$3),MATCH($B42,IF($B$1="コスト順",INDIRECT(印刷!$H$1&amp;$X$6),INDIRECT(印刷!$H$1&amp;$X$5)),0),MATCH(K$2,INDIRECT(印刷!$H$1&amp;印刷!$X$4),0)),"")</f>
        <v/>
      </c>
      <c r="L42" s="109" t="str">
        <f ca="1">IFERROR(INDEX(INDIRECT(印刷!$H$1&amp;印刷!$X$3),MATCH($B42,IF($B$1="コスト順",INDIRECT(印刷!$H$1&amp;$X$6),INDIRECT(印刷!$H$1&amp;$X$5)),0),MATCH(L$2,INDIRECT(印刷!$H$1&amp;印刷!$X$4),0)),"")</f>
        <v/>
      </c>
      <c r="M42" s="9"/>
      <c r="N42" s="39" t="str">
        <f t="shared" ca="1" si="1"/>
        <v/>
      </c>
      <c r="O42" s="39" t="str">
        <f t="shared" ca="1" si="1"/>
        <v/>
      </c>
      <c r="P42" s="39" t="str">
        <f t="shared" ca="1" si="1"/>
        <v/>
      </c>
      <c r="Q42" s="39" t="str">
        <f t="shared" ca="1" si="1"/>
        <v/>
      </c>
      <c r="R42" s="39" t="str">
        <f t="shared" ca="1" si="1"/>
        <v/>
      </c>
      <c r="S42" s="3" t="str">
        <f t="shared" ca="1" si="2"/>
        <v/>
      </c>
      <c r="T42" s="39" t="str">
        <f t="shared" ca="1" si="3"/>
        <v/>
      </c>
      <c r="U42" s="2" t="str">
        <f t="shared" ca="1" si="4"/>
        <v/>
      </c>
      <c r="V42" s="9"/>
    </row>
    <row r="43" spans="2:22" ht="13.95" customHeight="1" thickTop="1" x14ac:dyDescent="0.45">
      <c r="D43" s="40"/>
      <c r="E43" s="56"/>
      <c r="F43" s="41"/>
      <c r="G43" s="57"/>
      <c r="H43" s="47"/>
      <c r="I43" s="47" t="s">
        <v>39</v>
      </c>
      <c r="J43" s="45" t="str">
        <f ca="1">IF(SUM(J3:J42)=0,"",SUM(J3:J42))</f>
        <v/>
      </c>
      <c r="K43" s="44" t="s">
        <v>7</v>
      </c>
      <c r="L43" s="42" t="str">
        <f ca="1">IF(SUM(L3:L42)=0,"",SUM(L3:L42))</f>
        <v/>
      </c>
      <c r="N43" s="43" t="str">
        <f ca="1">IF(COUNT(N$3:N42)=0,"",SUM(N3:N42))</f>
        <v/>
      </c>
      <c r="O43" s="43" t="str">
        <f ca="1">IF(COUNT(O$3:O42)=0,"",SUM(O3:O42))</f>
        <v/>
      </c>
      <c r="P43" s="43" t="str">
        <f ca="1">IF(COUNT(P$3:P42)=0,"",SUM(P3:P42))</f>
        <v/>
      </c>
      <c r="Q43" s="43" t="str">
        <f ca="1">IF(COUNT(Q$3:Q42)=0,"",SUM(Q3:Q42))</f>
        <v/>
      </c>
      <c r="R43" s="43" t="str">
        <f ca="1">IF(COUNT(R$3:R42)=0,"",SUM(R3:R42))</f>
        <v/>
      </c>
      <c r="S43" s="43" t="str">
        <f ca="1">IF(COUNT(S$3:S42)=0,"",SUM(S3:S42))</f>
        <v/>
      </c>
      <c r="T43" s="43" t="str">
        <f ca="1">IF(COUNT(T$3:T42)=0,"",SUM(T3:T42))</f>
        <v/>
      </c>
      <c r="U43" s="43" t="str">
        <f ca="1">IF(COUNT(U$3:U42)=0,"",SUM(U3:U42))</f>
        <v/>
      </c>
    </row>
    <row r="44" spans="2:22" ht="13.95" customHeight="1" x14ac:dyDescent="0.45">
      <c r="H44" s="66"/>
      <c r="I44" s="66"/>
      <c r="J44" s="69"/>
      <c r="K44" s="70"/>
      <c r="L44" s="71"/>
    </row>
    <row r="45" spans="2:22" ht="13.95" customHeight="1" thickBot="1" x14ac:dyDescent="0.5">
      <c r="D45" s="72"/>
      <c r="E45" s="73"/>
      <c r="F45" s="74"/>
      <c r="G45" s="75"/>
      <c r="H45" s="74"/>
      <c r="I45" s="76"/>
      <c r="J45" s="91" t="s">
        <v>20</v>
      </c>
      <c r="K45" s="91" t="s">
        <v>1</v>
      </c>
      <c r="L45" s="92" t="s">
        <v>38</v>
      </c>
      <c r="R45" s="62" t="s">
        <v>11</v>
      </c>
      <c r="S45" s="62" t="s">
        <v>20</v>
      </c>
      <c r="T45" s="62" t="s">
        <v>1</v>
      </c>
      <c r="U45" s="63" t="s">
        <v>38</v>
      </c>
    </row>
    <row r="46" spans="2:22" ht="13.95" customHeight="1" x14ac:dyDescent="0.45">
      <c r="D46" s="83"/>
      <c r="E46" s="84"/>
      <c r="F46" s="85"/>
      <c r="G46" s="86"/>
      <c r="H46" s="85"/>
      <c r="I46" s="87"/>
      <c r="J46" s="61" t="str">
        <f t="shared" ref="J46:L54" ca="1" si="5">IFERROR(INDEX($S$46:$U$54,MATCH(ROW($J46)-ROW($J$45),$R$46:$R$54,0),MATCH(J$45,$S$45:$U$45,0)),"")</f>
        <v/>
      </c>
      <c r="K46" s="93" t="str">
        <f t="shared" ca="1" si="5"/>
        <v/>
      </c>
      <c r="L46" s="68" t="str">
        <f t="shared" ca="1" si="5"/>
        <v/>
      </c>
      <c r="N46" t="s">
        <v>50</v>
      </c>
      <c r="R46" s="34" t="str">
        <f ca="1">IF(T46="","",COUNT($T$46:T46))</f>
        <v/>
      </c>
      <c r="S46" s="61" t="s">
        <v>29</v>
      </c>
      <c r="T46" s="59" t="str">
        <f t="shared" ref="T46:T51" ca="1" si="6">IFERROR(INDEX($N$43:$U$43,,MATCH(S46,$N$2:$U$2,0)),"")</f>
        <v/>
      </c>
      <c r="U46" s="60" t="str">
        <f t="shared" ref="U46:U51" ca="1" si="7">IFERROR(T46/$J$43,"")</f>
        <v/>
      </c>
    </row>
    <row r="47" spans="2:22" ht="13.95" customHeight="1" x14ac:dyDescent="0.45">
      <c r="D47" s="83"/>
      <c r="E47" s="84"/>
      <c r="F47" s="85"/>
      <c r="G47" s="86"/>
      <c r="H47" s="85"/>
      <c r="I47" s="87"/>
      <c r="J47" s="61" t="str">
        <f t="shared" ca="1" si="5"/>
        <v/>
      </c>
      <c r="K47" s="93" t="str">
        <f t="shared" ca="1" si="5"/>
        <v/>
      </c>
      <c r="L47" s="68" t="str">
        <f t="shared" ca="1" si="5"/>
        <v/>
      </c>
      <c r="N47" t="s">
        <v>51</v>
      </c>
      <c r="R47" s="34" t="str">
        <f ca="1">IF(T47="","",COUNT($T$46:T47))</f>
        <v/>
      </c>
      <c r="S47" s="59" t="s">
        <v>31</v>
      </c>
      <c r="T47" s="59" t="str">
        <f t="shared" ca="1" si="6"/>
        <v/>
      </c>
      <c r="U47" s="60" t="str">
        <f t="shared" ca="1" si="7"/>
        <v/>
      </c>
    </row>
    <row r="48" spans="2:22" ht="13.95" customHeight="1" x14ac:dyDescent="0.45">
      <c r="D48" s="83"/>
      <c r="E48" s="84"/>
      <c r="F48" s="85"/>
      <c r="G48" s="86"/>
      <c r="H48" s="85"/>
      <c r="I48" s="87"/>
      <c r="J48" s="61" t="str">
        <f t="shared" ca="1" si="5"/>
        <v/>
      </c>
      <c r="K48" s="93" t="str">
        <f t="shared" ca="1" si="5"/>
        <v/>
      </c>
      <c r="L48" s="68" t="str">
        <f t="shared" ca="1" si="5"/>
        <v/>
      </c>
      <c r="R48" s="34" t="str">
        <f ca="1">IF(T48="","",COUNT($T$46:T48))</f>
        <v/>
      </c>
      <c r="S48" s="59" t="s">
        <v>34</v>
      </c>
      <c r="T48" s="59" t="str">
        <f t="shared" ca="1" si="6"/>
        <v/>
      </c>
      <c r="U48" s="60" t="str">
        <f t="shared" ca="1" si="7"/>
        <v/>
      </c>
    </row>
    <row r="49" spans="4:21" ht="13.95" customHeight="1" x14ac:dyDescent="0.45">
      <c r="D49" s="83"/>
      <c r="E49" s="84"/>
      <c r="F49" s="85"/>
      <c r="G49" s="86"/>
      <c r="H49" s="85"/>
      <c r="I49" s="87"/>
      <c r="J49" s="61" t="str">
        <f t="shared" ca="1" si="5"/>
        <v/>
      </c>
      <c r="K49" s="93" t="str">
        <f t="shared" ca="1" si="5"/>
        <v/>
      </c>
      <c r="L49" s="68" t="str">
        <f t="shared" ca="1" si="5"/>
        <v/>
      </c>
      <c r="R49" s="34" t="str">
        <f ca="1">IF(T49="","",COUNT($T$46:T49))</f>
        <v/>
      </c>
      <c r="S49" s="59" t="s">
        <v>35</v>
      </c>
      <c r="T49" s="59" t="str">
        <f t="shared" ca="1" si="6"/>
        <v/>
      </c>
      <c r="U49" s="60" t="str">
        <f t="shared" ca="1" si="7"/>
        <v/>
      </c>
    </row>
    <row r="50" spans="4:21" ht="13.95" customHeight="1" x14ac:dyDescent="0.45">
      <c r="D50" s="83"/>
      <c r="E50" s="84"/>
      <c r="F50" s="85"/>
      <c r="G50" s="86"/>
      <c r="H50" s="85"/>
      <c r="I50" s="87"/>
      <c r="J50" s="61" t="str">
        <f t="shared" ca="1" si="5"/>
        <v/>
      </c>
      <c r="K50" s="93" t="str">
        <f t="shared" ca="1" si="5"/>
        <v/>
      </c>
      <c r="L50" s="68" t="str">
        <f t="shared" ca="1" si="5"/>
        <v/>
      </c>
      <c r="R50" s="34" t="str">
        <f ca="1">IF(T50="","",COUNT($T$46:T50))</f>
        <v/>
      </c>
      <c r="S50" s="59" t="s">
        <v>30</v>
      </c>
      <c r="T50" s="59" t="str">
        <f t="shared" ca="1" si="6"/>
        <v/>
      </c>
      <c r="U50" s="60" t="str">
        <f t="shared" ca="1" si="7"/>
        <v/>
      </c>
    </row>
    <row r="51" spans="4:21" ht="13.95" customHeight="1" x14ac:dyDescent="0.45">
      <c r="D51" s="83"/>
      <c r="E51" s="84"/>
      <c r="F51" s="85"/>
      <c r="G51" s="86"/>
      <c r="H51" s="85"/>
      <c r="I51" s="87"/>
      <c r="J51" s="61" t="str">
        <f t="shared" ca="1" si="5"/>
        <v/>
      </c>
      <c r="K51" s="93" t="str">
        <f t="shared" ca="1" si="5"/>
        <v/>
      </c>
      <c r="L51" s="68" t="str">
        <f t="shared" ca="1" si="5"/>
        <v/>
      </c>
      <c r="R51" s="34" t="str">
        <f ca="1">IF(T51="","",COUNT($T$46:T51))</f>
        <v/>
      </c>
      <c r="S51" s="59" t="s">
        <v>36</v>
      </c>
      <c r="T51" s="59" t="str">
        <f t="shared" ca="1" si="6"/>
        <v/>
      </c>
      <c r="U51" s="60" t="str">
        <f t="shared" ca="1" si="7"/>
        <v/>
      </c>
    </row>
    <row r="52" spans="4:21" ht="13.95" customHeight="1" x14ac:dyDescent="0.45">
      <c r="D52" s="83"/>
      <c r="E52" s="84"/>
      <c r="F52" s="85"/>
      <c r="G52" s="86"/>
      <c r="H52" s="85"/>
      <c r="I52" s="87"/>
      <c r="J52" s="61" t="str">
        <f t="shared" ca="1" si="5"/>
        <v/>
      </c>
      <c r="K52" s="93" t="str">
        <f t="shared" ca="1" si="5"/>
        <v/>
      </c>
      <c r="L52" s="68" t="str">
        <f t="shared" ca="1" si="5"/>
        <v/>
      </c>
      <c r="R52" s="34" t="str">
        <f ca="1">IF(T52="","",COUNT($T$46:T52))</f>
        <v/>
      </c>
      <c r="S52" s="59" t="s">
        <v>37</v>
      </c>
      <c r="T52" s="59" t="str">
        <f ca="1">IFERROR(INDEX($N$43:$U$43,,MATCH(S52,$N$2:$U$2,0)),"")</f>
        <v/>
      </c>
      <c r="U52" s="60" t="str">
        <f t="shared" ref="U52:U53" ca="1" si="8">IFERROR(T52/$J$43,"")</f>
        <v/>
      </c>
    </row>
    <row r="53" spans="4:21" ht="13.95" customHeight="1" x14ac:dyDescent="0.45">
      <c r="D53" s="83"/>
      <c r="E53" s="84"/>
      <c r="F53" s="85"/>
      <c r="G53" s="86"/>
      <c r="H53" s="85"/>
      <c r="I53" s="87"/>
      <c r="J53" s="61" t="str">
        <f t="shared" ca="1" si="5"/>
        <v/>
      </c>
      <c r="K53" s="93" t="str">
        <f t="shared" ca="1" si="5"/>
        <v/>
      </c>
      <c r="L53" s="68" t="str">
        <f t="shared" ca="1" si="5"/>
        <v/>
      </c>
      <c r="R53" s="34" t="str">
        <f ca="1">IF(T53="","",COUNT($T$46:T53))</f>
        <v/>
      </c>
      <c r="S53" s="59" t="s">
        <v>45</v>
      </c>
      <c r="T53" s="59" t="str">
        <f ca="1">IFERROR(IF(J43="","",J43-T52),IF(SUM(T46:T51)=0,"",SUM(T46:T51)))</f>
        <v/>
      </c>
      <c r="U53" s="90" t="str">
        <f t="shared" ca="1" si="8"/>
        <v/>
      </c>
    </row>
    <row r="54" spans="4:21" ht="13.95" customHeight="1" x14ac:dyDescent="0.45">
      <c r="D54" s="77"/>
      <c r="E54" s="8"/>
      <c r="F54" s="78"/>
      <c r="G54" s="79"/>
      <c r="H54" s="78"/>
      <c r="I54" s="78"/>
      <c r="J54" s="61" t="str">
        <f t="shared" ca="1" si="5"/>
        <v/>
      </c>
      <c r="K54" s="93" t="str">
        <f t="shared" ca="1" si="5"/>
        <v/>
      </c>
      <c r="L54" s="68" t="str">
        <f t="shared" ca="1" si="5"/>
        <v/>
      </c>
      <c r="R54" s="34" t="str">
        <f ca="1">IF(T54="","",COUNT($T$46:T54))</f>
        <v/>
      </c>
      <c r="S54" s="59" t="s">
        <v>46</v>
      </c>
      <c r="T54" s="59" t="str">
        <f ca="1">IF(U43="","",U43)</f>
        <v/>
      </c>
      <c r="U54" s="60" t="str">
        <f t="shared" ref="U54" ca="1" si="9">IFERROR(T54/$J$43,"")</f>
        <v/>
      </c>
    </row>
    <row r="55" spans="4:21" ht="13.95" customHeight="1" x14ac:dyDescent="0.45">
      <c r="J55" s="66" t="str">
        <f t="shared" ref="J55:L56" ca="1" si="10">IFERROR(INDEX($S$46:$U$52,MATCH(ROW($J55)-ROW($J$45),$R$46:$R$52,0),MATCH(J$45,$S$45:$U$45,0)),"")</f>
        <v/>
      </c>
      <c r="K55" s="66" t="str">
        <f t="shared" ca="1" si="10"/>
        <v/>
      </c>
      <c r="L55" s="67" t="str">
        <f t="shared" ca="1" si="10"/>
        <v/>
      </c>
    </row>
    <row r="56" spans="4:21" ht="13.95" customHeight="1" x14ac:dyDescent="0.45">
      <c r="J56" s="66" t="str">
        <f t="shared" ca="1" si="10"/>
        <v/>
      </c>
      <c r="K56" s="66" t="str">
        <f t="shared" ca="1" si="10"/>
        <v/>
      </c>
      <c r="L56" s="67" t="str">
        <f t="shared" ca="1" si="10"/>
        <v/>
      </c>
    </row>
  </sheetData>
  <phoneticPr fontId="1"/>
  <conditionalFormatting sqref="B3:B42">
    <cfRule type="expression" dxfId="0" priority="1">
      <formula>(ROW($B3)-ROW(B$2))&lt;&gt;B3</formula>
    </cfRule>
  </conditionalFormatting>
  <dataValidations count="1">
    <dataValidation type="list" allowBlank="1" showInputMessage="1" showErrorMessage="1" sqref="B1" xr:uid="{F3DF2BD8-3F9C-4269-833F-7F92494EFD6F}">
      <formula1>"種類順,コスト順"</formula1>
    </dataValidation>
  </dataValidations>
  <printOptions horizontalCentered="1"/>
  <pageMargins left="0.39370078740157483" right="0.39370078740157483" top="0.39370078740157483" bottom="0.27559055118110237" header="0" footer="0"/>
  <pageSetup paperSize="9" orientation="portrait" horizontalDpi="1200" verticalDpi="1200" r:id="rId1"/>
  <colBreaks count="1" manualBreakCount="1">
    <brk id="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7E3092-AE86-458D-9497-184F625D0FA2}">
          <x14:formula1>
            <xm:f>デッキ1!$AT$2:$BA$2</xm:f>
          </x14:formula1>
          <xm:sqref>E2:L2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デッキ1</vt:lpstr>
      <vt:lpstr>印刷</vt:lpstr>
      <vt:lpstr>デッキ1!Print_Area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2025-06-02T09:31:11Z</dcterms:created>
  <dcterms:modified xsi:type="dcterms:W3CDTF">2025-06-08T16:01:08Z</dcterms:modified>
</cp:coreProperties>
</file>