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B705D360-B0C8-4F0E-B025-AEAAF454513A}" xr6:coauthVersionLast="47" xr6:coauthVersionMax="47" xr10:uidLastSave="{00000000-0000-0000-0000-000000000000}"/>
  <bookViews>
    <workbookView xWindow="-108" yWindow="-108" windowWidth="23256" windowHeight="12456" xr2:uid="{56375780-61FA-4B02-8346-2C7D9E49ABE7}"/>
  </bookViews>
  <sheets>
    <sheet name="入力" sheetId="1" r:id="rId1"/>
    <sheet name="印刷" sheetId="2" r:id="rId2"/>
  </sheets>
  <definedNames>
    <definedName name="_xlnm.Print_Area" localSheetId="1">印刷!$B$8:$AG$52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2" i="2" l="1"/>
  <c r="C51" i="2"/>
  <c r="AA50" i="2"/>
  <c r="V49" i="2"/>
  <c r="K49" i="2"/>
  <c r="G47" i="2"/>
  <c r="S45" i="2"/>
  <c r="M45" i="2"/>
  <c r="S43" i="2"/>
  <c r="J43" i="2"/>
  <c r="G42" i="2"/>
  <c r="V41" i="2"/>
  <c r="T41" i="2"/>
  <c r="AA40" i="2"/>
  <c r="F40" i="2"/>
  <c r="W39" i="2"/>
  <c r="D38" i="2"/>
  <c r="W37" i="2"/>
  <c r="AC36" i="2"/>
  <c r="C36" i="2"/>
  <c r="AC35" i="2"/>
  <c r="C34" i="2"/>
  <c r="W33" i="2"/>
  <c r="AA32" i="2"/>
  <c r="K32" i="2"/>
  <c r="F32" i="2"/>
  <c r="G30" i="2"/>
  <c r="G28" i="2"/>
  <c r="S26" i="2"/>
  <c r="M26" i="2"/>
  <c r="S24" i="2"/>
  <c r="T23" i="2"/>
  <c r="AA22" i="2"/>
  <c r="W21" i="2"/>
  <c r="W20" i="2"/>
  <c r="W19" i="2"/>
  <c r="AC18" i="2"/>
  <c r="AC17" i="2"/>
  <c r="C17" i="2"/>
  <c r="AI52" i="2"/>
  <c r="J52" i="2" s="1"/>
  <c r="AJ52" i="2"/>
  <c r="S52" i="2" s="1"/>
  <c r="AI43" i="2"/>
  <c r="C43" i="2" s="1"/>
  <c r="AJ43" i="2"/>
  <c r="Z43" i="2" s="1"/>
  <c r="AI27" i="2"/>
  <c r="M27" i="2" s="1"/>
  <c r="AJ27" i="2"/>
  <c r="AC27" i="2" s="1"/>
  <c r="AI28" i="2"/>
  <c r="D28" i="2" s="1"/>
  <c r="AJ28" i="2"/>
  <c r="T28" i="2" s="1"/>
  <c r="AI29" i="2"/>
  <c r="G29" i="2" s="1"/>
  <c r="AJ29" i="2"/>
  <c r="W29" i="2" s="1"/>
  <c r="AI25" i="2"/>
  <c r="C25" i="2" s="1"/>
  <c r="AJ25" i="2"/>
  <c r="Z25" i="2" s="1"/>
  <c r="AI17" i="2"/>
  <c r="M17" i="2" s="1"/>
  <c r="AJ17" i="2"/>
  <c r="S17" i="2" s="1"/>
  <c r="AI18" i="2"/>
  <c r="M18" i="2" s="1"/>
  <c r="AJ18" i="2"/>
  <c r="S18" i="2" s="1"/>
  <c r="AI19" i="2"/>
  <c r="D19" i="2" s="1"/>
  <c r="AJ19" i="2"/>
  <c r="T19" i="2" s="1"/>
  <c r="AI20" i="2"/>
  <c r="G20" i="2" s="1"/>
  <c r="AJ20" i="2"/>
  <c r="T20" i="2" s="1"/>
  <c r="AI21" i="2"/>
  <c r="G21" i="2" s="1"/>
  <c r="AJ21" i="2"/>
  <c r="T21" i="2" s="1"/>
  <c r="AI22" i="2"/>
  <c r="K22" i="2" s="1"/>
  <c r="AJ22" i="2"/>
  <c r="V22" i="2" s="1"/>
  <c r="AI23" i="2"/>
  <c r="K23" i="2" s="1"/>
  <c r="AJ23" i="2"/>
  <c r="AA23" i="2" s="1"/>
  <c r="AI24" i="2"/>
  <c r="C24" i="2" s="1"/>
  <c r="AJ24" i="2"/>
  <c r="W24" i="2" s="1"/>
  <c r="AI26" i="2"/>
  <c r="C26" i="2" s="1"/>
  <c r="AJ26" i="2"/>
  <c r="AC26" i="2" s="1"/>
  <c r="AI30" i="2"/>
  <c r="D30" i="2" s="1"/>
  <c r="AJ30" i="2"/>
  <c r="T30" i="2" s="1"/>
  <c r="AI31" i="2"/>
  <c r="K31" i="2" s="1"/>
  <c r="AJ31" i="2"/>
  <c r="AA31" i="2" s="1"/>
  <c r="AI32" i="2"/>
  <c r="D32" i="2" s="1"/>
  <c r="AJ32" i="2"/>
  <c r="V32" i="2" s="1"/>
  <c r="AI33" i="2"/>
  <c r="G33" i="2" s="1"/>
  <c r="AJ33" i="2"/>
  <c r="S33" i="2" s="1"/>
  <c r="AI34" i="2"/>
  <c r="J34" i="2" s="1"/>
  <c r="AJ34" i="2"/>
  <c r="Z34" i="2" s="1"/>
  <c r="AI35" i="2"/>
  <c r="M35" i="2" s="1"/>
  <c r="AJ35" i="2"/>
  <c r="S35" i="2" s="1"/>
  <c r="AI36" i="2"/>
  <c r="M36" i="2" s="1"/>
  <c r="AJ36" i="2"/>
  <c r="S36" i="2" s="1"/>
  <c r="AI37" i="2"/>
  <c r="G37" i="2" s="1"/>
  <c r="AJ37" i="2"/>
  <c r="T37" i="2" s="1"/>
  <c r="AI38" i="2"/>
  <c r="G38" i="2" s="1"/>
  <c r="AJ38" i="2"/>
  <c r="W38" i="2" s="1"/>
  <c r="AI39" i="2"/>
  <c r="G39" i="2" s="1"/>
  <c r="AJ39" i="2"/>
  <c r="T39" i="2" s="1"/>
  <c r="AI40" i="2"/>
  <c r="K40" i="2" s="1"/>
  <c r="AJ40" i="2"/>
  <c r="V40" i="2" s="1"/>
  <c r="AI41" i="2"/>
  <c r="K41" i="2" s="1"/>
  <c r="AJ41" i="2"/>
  <c r="AA41" i="2" s="1"/>
  <c r="AI42" i="2"/>
  <c r="C42" i="2" s="1"/>
  <c r="AJ42" i="2"/>
  <c r="W42" i="2" s="1"/>
  <c r="AI44" i="2"/>
  <c r="M44" i="2" s="1"/>
  <c r="AJ44" i="2"/>
  <c r="AC44" i="2" s="1"/>
  <c r="AI45" i="2"/>
  <c r="C45" i="2" s="1"/>
  <c r="AJ45" i="2"/>
  <c r="AC45" i="2" s="1"/>
  <c r="AI46" i="2"/>
  <c r="G46" i="2" s="1"/>
  <c r="AJ46" i="2"/>
  <c r="W46" i="2" s="1"/>
  <c r="AI47" i="2"/>
  <c r="D47" i="2" s="1"/>
  <c r="AJ47" i="2"/>
  <c r="T47" i="2" s="1"/>
  <c r="AI48" i="2"/>
  <c r="G48" i="2" s="1"/>
  <c r="AJ48" i="2"/>
  <c r="W48" i="2" s="1"/>
  <c r="AI49" i="2"/>
  <c r="F49" i="2" s="1"/>
  <c r="AJ49" i="2"/>
  <c r="AA49" i="2" s="1"/>
  <c r="AI50" i="2"/>
  <c r="F50" i="2" s="1"/>
  <c r="AJ50" i="2"/>
  <c r="V50" i="2" s="1"/>
  <c r="AI51" i="2"/>
  <c r="G51" i="2" s="1"/>
  <c r="AJ51" i="2"/>
  <c r="W51" i="2" s="1"/>
  <c r="D12" i="2"/>
  <c r="AI9" i="2"/>
  <c r="AJ9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2" i="1"/>
  <c r="AJ10" i="2"/>
  <c r="AJ11" i="2"/>
  <c r="AJ12" i="2"/>
  <c r="AJ13" i="2"/>
  <c r="AJ14" i="2"/>
  <c r="AJ15" i="2"/>
  <c r="AJ16" i="2"/>
  <c r="AJ8" i="2"/>
  <c r="AI10" i="2"/>
  <c r="D10" i="2" s="1"/>
  <c r="AI11" i="2"/>
  <c r="D11" i="2" s="1"/>
  <c r="AI12" i="2"/>
  <c r="AI13" i="2"/>
  <c r="AI14" i="2"/>
  <c r="D14" i="2" s="1"/>
  <c r="AI15" i="2"/>
  <c r="AI16" i="2"/>
  <c r="AI8" i="2"/>
  <c r="G24" i="2" l="1"/>
  <c r="J25" i="2"/>
  <c r="D21" i="2"/>
  <c r="D23" i="2"/>
  <c r="G19" i="2"/>
  <c r="F23" i="2"/>
  <c r="W28" i="2"/>
  <c r="W30" i="2"/>
  <c r="T32" i="2"/>
  <c r="W47" i="2"/>
  <c r="C27" i="2"/>
  <c r="D29" i="2"/>
  <c r="F31" i="2"/>
  <c r="S34" i="2"/>
  <c r="T38" i="2"/>
  <c r="C44" i="2"/>
  <c r="D46" i="2"/>
  <c r="D48" i="2"/>
  <c r="D50" i="2"/>
  <c r="S51" i="2"/>
  <c r="C18" i="2"/>
  <c r="D20" i="2"/>
  <c r="F22" i="2"/>
  <c r="V23" i="2"/>
  <c r="S25" i="2"/>
  <c r="S27" i="2"/>
  <c r="T29" i="2"/>
  <c r="V31" i="2"/>
  <c r="C33" i="2"/>
  <c r="C35" i="2"/>
  <c r="D37" i="2"/>
  <c r="D39" i="2"/>
  <c r="D41" i="2"/>
  <c r="S42" i="2"/>
  <c r="S44" i="2"/>
  <c r="T46" i="2"/>
  <c r="T48" i="2"/>
  <c r="K50" i="2"/>
  <c r="C52" i="2"/>
  <c r="F41" i="2"/>
  <c r="T50" i="2"/>
  <c r="G10" i="2"/>
  <c r="S8" i="2"/>
  <c r="W12" i="2"/>
  <c r="W10" i="2"/>
  <c r="J16" i="2"/>
  <c r="Z16" i="2"/>
  <c r="G12" i="2"/>
  <c r="W15" i="2"/>
  <c r="M8" i="2"/>
  <c r="AA14" i="2"/>
  <c r="M9" i="2"/>
  <c r="C9" i="2"/>
  <c r="K14" i="2"/>
  <c r="V13" i="2"/>
  <c r="G15" i="2"/>
  <c r="G11" i="2"/>
  <c r="C15" i="2"/>
  <c r="W11" i="2"/>
  <c r="AC9" i="2"/>
  <c r="C16" i="2"/>
  <c r="T12" i="2"/>
  <c r="T14" i="2"/>
  <c r="S15" i="2"/>
  <c r="T11" i="2"/>
  <c r="S16" i="2"/>
  <c r="AA13" i="2"/>
  <c r="AC8" i="2"/>
  <c r="T10" i="2"/>
  <c r="V14" i="2"/>
  <c r="S9" i="2"/>
  <c r="F14" i="2"/>
  <c r="C8" i="2"/>
  <c r="F13" i="2"/>
  <c r="K13" i="2"/>
  <c r="S3" i="2"/>
  <c r="AC4" i="2"/>
  <c r="S6" i="2"/>
  <c r="AC6" i="2"/>
  <c r="Y6" i="2"/>
  <c r="Y4" i="2"/>
  <c r="V6" i="2"/>
  <c r="V4" i="2"/>
  <c r="S2" i="2"/>
  <c r="AC5" i="2"/>
  <c r="AC3" i="2"/>
  <c r="S4" i="2"/>
  <c r="V2" i="2"/>
  <c r="Y5" i="2"/>
  <c r="Y3" i="2"/>
  <c r="M5" i="2"/>
  <c r="Y2" i="2"/>
  <c r="V5" i="2"/>
  <c r="V3" i="2"/>
  <c r="AC2" i="2"/>
  <c r="S5" i="2"/>
  <c r="C6" i="2"/>
  <c r="F6" i="2"/>
  <c r="I6" i="2"/>
  <c r="M6" i="2"/>
  <c r="C5" i="2"/>
  <c r="F5" i="2"/>
  <c r="I5" i="2"/>
  <c r="M3" i="2"/>
  <c r="M2" i="2"/>
  <c r="I4" i="2"/>
  <c r="I2" i="2"/>
  <c r="F4" i="2"/>
  <c r="M4" i="2"/>
  <c r="C4" i="2"/>
  <c r="C3" i="2"/>
  <c r="C2" i="2"/>
  <c r="F3" i="2"/>
  <c r="F2" i="2"/>
  <c r="I3" i="2"/>
</calcChain>
</file>

<file path=xl/sharedStrings.xml><?xml version="1.0" encoding="utf-8"?>
<sst xmlns="http://schemas.openxmlformats.org/spreadsheetml/2006/main" count="72" uniqueCount="46">
  <si>
    <t>有線</t>
    <rPh sb="0" eb="2">
      <t>ユウセン</t>
    </rPh>
    <phoneticPr fontId="1"/>
  </si>
  <si>
    <t>ねずみ</t>
    <phoneticPr fontId="1"/>
  </si>
  <si>
    <t>無線</t>
    <rPh sb="0" eb="2">
      <t>ムセン</t>
    </rPh>
    <phoneticPr fontId="1"/>
  </si>
  <si>
    <t>ゆうせん</t>
    <phoneticPr fontId="1"/>
  </si>
  <si>
    <t>むせん</t>
    <phoneticPr fontId="1"/>
  </si>
  <si>
    <t>名字</t>
    <rPh sb="0" eb="2">
      <t>ミョウジ</t>
    </rPh>
    <phoneticPr fontId="1"/>
  </si>
  <si>
    <t>みょうじ</t>
    <phoneticPr fontId="1"/>
  </si>
  <si>
    <t>しめい</t>
    <phoneticPr fontId="1"/>
  </si>
  <si>
    <t>兄者</t>
    <rPh sb="0" eb="2">
      <t>アニジャ</t>
    </rPh>
    <phoneticPr fontId="1"/>
  </si>
  <si>
    <t>弟者</t>
    <rPh sb="0" eb="1">
      <t>オトウト</t>
    </rPh>
    <rPh sb="1" eb="2">
      <t>モノ</t>
    </rPh>
    <phoneticPr fontId="1"/>
  </si>
  <si>
    <t>上級ルーム</t>
    <rPh sb="0" eb="2">
      <t>ジョウキュウ</t>
    </rPh>
    <phoneticPr fontId="1"/>
  </si>
  <si>
    <t>中級ルーム</t>
    <rPh sb="0" eb="2">
      <t>チュウキュウ</t>
    </rPh>
    <phoneticPr fontId="1"/>
  </si>
  <si>
    <t>番号</t>
    <rPh sb="0" eb="2">
      <t>バンゴウ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</si>
  <si>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</si>
  <si>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</si>
  <si>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建物名</t>
    <rPh sb="0" eb="3">
      <t>タテモノメイ</t>
    </rPh>
    <phoneticPr fontId="1"/>
  </si>
  <si>
    <t>地球のどこか</t>
    <rPh sb="0" eb="2">
      <t>チキュウ</t>
    </rPh>
    <phoneticPr fontId="1"/>
  </si>
  <si>
    <t>心地よい家</t>
    <rPh sb="0" eb="2">
      <t>ココチ</t>
    </rPh>
    <rPh sb="4" eb="5">
      <t>イエ</t>
    </rPh>
    <phoneticPr fontId="1"/>
  </si>
  <si>
    <t>TEL：</t>
    <phoneticPr fontId="1"/>
  </si>
  <si>
    <t>FAX：</t>
    <phoneticPr fontId="1"/>
  </si>
  <si>
    <t>順</t>
    <rPh sb="0" eb="1">
      <t>ジュン</t>
    </rPh>
    <phoneticPr fontId="1"/>
  </si>
  <si>
    <t>氏名</t>
    <rPh sb="0" eb="2">
      <t>シメイ</t>
    </rPh>
    <phoneticPr fontId="1"/>
  </si>
  <si>
    <t>ふりがな</t>
    <phoneticPr fontId="1"/>
  </si>
  <si>
    <t>氏 名</t>
    <rPh sb="0" eb="1">
      <t>シ</t>
    </rPh>
    <rPh sb="2" eb="3">
      <t>メイ</t>
    </rPh>
    <phoneticPr fontId="1"/>
  </si>
  <si>
    <t>所 属</t>
    <rPh sb="0" eb="1">
      <t>トコロ</t>
    </rPh>
    <rPh sb="2" eb="3">
      <t>ゾク</t>
    </rPh>
    <phoneticPr fontId="1"/>
  </si>
  <si>
    <t>役 職</t>
    <rPh sb="0" eb="1">
      <t>ヤク</t>
    </rPh>
    <rPh sb="2" eb="3">
      <t>ショク</t>
    </rPh>
    <phoneticPr fontId="1"/>
  </si>
  <si>
    <t>球</t>
    <rPh sb="0" eb="1">
      <t>タマ</t>
    </rPh>
    <phoneticPr fontId="1"/>
  </si>
  <si>
    <t>たま</t>
    <phoneticPr fontId="1"/>
  </si>
  <si>
    <t>妹者</t>
    <rPh sb="0" eb="1">
      <t>イモウト</t>
    </rPh>
    <rPh sb="1" eb="2">
      <t>シャ</t>
    </rPh>
    <phoneticPr fontId="1"/>
  </si>
  <si>
    <t>下級ルーム</t>
    <rPh sb="0" eb="2">
      <t>カキュウ</t>
    </rPh>
    <phoneticPr fontId="1"/>
  </si>
  <si>
    <t>aaa-aaaa</t>
    <phoneticPr fontId="1"/>
  </si>
  <si>
    <t>アパート</t>
    <phoneticPr fontId="1"/>
  </si>
  <si>
    <t>散らかった部屋</t>
    <rPh sb="0" eb="1">
      <t>チ</t>
    </rPh>
    <rPh sb="5" eb="7">
      <t>ヘヤ</t>
    </rPh>
    <phoneticPr fontId="1"/>
  </si>
  <si>
    <t>aaaa-aaaa-aaaa</t>
    <phoneticPr fontId="1"/>
  </si>
  <si>
    <t>印刷</t>
  </si>
  <si>
    <t>救鼠会</t>
    <rPh sb="0" eb="1">
      <t>キュウ</t>
    </rPh>
    <rPh sb="1" eb="2">
      <t>ネズミ</t>
    </rPh>
    <rPh sb="2" eb="3">
      <t>カイ</t>
    </rPh>
    <phoneticPr fontId="1"/>
  </si>
  <si>
    <t>a</t>
    <phoneticPr fontId="1"/>
  </si>
  <si>
    <t>職員番号</t>
    <rPh sb="0" eb="2">
      <t>ショクイン</t>
    </rPh>
    <rPh sb="2" eb="4">
      <t>バンゴウ</t>
    </rPh>
    <phoneticPr fontId="1"/>
  </si>
  <si>
    <t>施設名</t>
    <rPh sb="0" eb="3">
      <t>シセツメイ</t>
    </rPh>
    <phoneticPr fontId="1"/>
  </si>
  <si>
    <t>法人種類</t>
    <rPh sb="0" eb="4">
      <t>ホウジンシュルイ</t>
    </rPh>
    <phoneticPr fontId="1"/>
  </si>
  <si>
    <t>法人名</t>
    <rPh sb="0" eb="3">
      <t>ホウジンメイ</t>
    </rPh>
    <phoneticPr fontId="1"/>
  </si>
  <si>
    <t>施設種類</t>
    <rPh sb="0" eb="4">
      <t>シセツシュルイ</t>
    </rPh>
    <phoneticPr fontId="1"/>
  </si>
  <si>
    <t>ねずみのこども園</t>
    <rPh sb="7" eb="8">
      <t>エン</t>
    </rPh>
    <phoneticPr fontId="1"/>
  </si>
  <si>
    <t>bbbb-bbbb-bbbb</t>
    <phoneticPr fontId="1"/>
  </si>
  <si>
    <t>〇〇こども園</t>
    <rPh sb="5" eb="6">
      <t>エン</t>
    </rPh>
    <phoneticPr fontId="1"/>
  </si>
  <si>
    <t>〇〇法人</t>
    <rPh sb="2" eb="4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</si>
</sst>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4" fillId="0" borderId="9" xfId="0" applyFont="1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3" xfId="0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9" xfId="0" applyBorder="1">
      <alignment vertical="center"/>
    </xf>
    <xf numFmtId="0" fontId="5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6D9FB-4BBC-428D-9E49-761EA3C41F01}">
  <dimension ref="B1:S31"/>
  <sheetViews>
    <sheetView tabSelected="1" workbookViewId="0"/>
  </sheetViews>
  <sheetFormatPr defaultRowHeight="19.95" customHeight="1" x14ac:dyDescent="0.45"/>
  <cols>
    <col min="1" max="1" width="4.09765625" customWidth="1"/>
    <col min="2" max="2" width="6.796875" bestFit="1" customWidth="1"/>
    <col min="3" max="3" width="4.796875" customWidth="1"/>
    <col min="8" max="8" width="9.796875" customWidth="1"/>
    <col min="9" max="9" width="10.69921875" customWidth="1"/>
    <col min="11" max="11" width="12.296875" bestFit="1" customWidth="1"/>
    <col min="12" max="12" width="16.09765625" bestFit="1" customWidth="1"/>
    <col min="13" max="13" width="12.3984375" style="23" bestFit="1" customWidth="1"/>
    <col min="14" max="14" width="14" customWidth="1"/>
    <col min="15" max="15" width="9.69921875" customWidth="1"/>
    <col min="16" max="16" width="26.8984375" customWidth="1"/>
    <col min="17" max="17" width="24.3984375" customWidth="1"/>
    <col min="18" max="19" width="15.69921875" customWidth="1"/>
  </cols>
  <sheetData>
    <row r="1" spans="2:19" ht="19.95" customHeight="1" x14ac:dyDescent="0.45">
      <c r="B1" s="2" t="s">
        <v>34</v>
      </c>
      <c r="C1" s="2" t="s">
        <v>12</v>
      </c>
      <c r="D1" s="2" t="s">
        <v>5</v>
      </c>
      <c r="E1" s="2" t="s">
        <v>23</v>
      </c>
      <c r="F1" s="2" t="s">
        <v>6</v>
      </c>
      <c r="G1" s="2" t="s">
        <v>7</v>
      </c>
      <c r="H1" s="2" t="s">
        <v>37</v>
      </c>
      <c r="I1" s="2" t="s">
        <v>24</v>
      </c>
      <c r="J1" s="2" t="s">
        <v>25</v>
      </c>
      <c r="K1" s="2" t="s">
        <v>41</v>
      </c>
      <c r="L1" s="2" t="s">
        <v>38</v>
      </c>
      <c r="M1" s="2" t="s">
        <v>39</v>
      </c>
      <c r="N1" s="2" t="s">
        <v>40</v>
      </c>
      <c r="O1" s="2" t="s">
        <v>14</v>
      </c>
      <c r="P1" s="2" t="s">
        <v>13</v>
      </c>
      <c r="Q1" s="2" t="s">
        <v>15</v>
      </c>
      <c r="R1" s="2" t="s">
        <v>18</v>
      </c>
      <c r="S1" s="2" t="s">
        <v>19</v>
      </c>
    </row>
    <row r="2" spans="2:19" ht="19.95" customHeight="1" x14ac:dyDescent="0.45">
      <c r="B2" s="21" t="s">
        <v>36</v>
      </c>
      <c r="C2" s="1">
        <f>IF(COUNTA(B2),IF(ISNUMBER(B2),B2,COUNTA($B$2:B2)),"")</f>
        <v>1</v>
      </c>
      <c r="D2" s="1" t="s">
        <v>0</v>
      </c>
      <c r="E2" s="1" t="s">
        <v>1</v>
      </c>
      <c r="F2" s="1" t="s">
        <v>3</v>
      </c>
      <c r="G2" s="1" t="s">
        <v>1</v>
      </c>
      <c r="H2" s="1">
        <v>1111111</v>
      </c>
      <c r="I2" s="1" t="s">
        <v>10</v>
      </c>
      <c r="J2" s="1" t="s">
        <v>8</v>
      </c>
      <c r="K2" s="1" t="s">
        <v>44</v>
      </c>
      <c r="L2" s="1" t="s">
        <v>42</v>
      </c>
      <c r="M2" s="22" t="s">
        <v>45</v>
      </c>
      <c r="N2" s="1" t="s">
        <v>35</v>
      </c>
      <c r="O2" s="1" t="s">
        <v>30</v>
      </c>
      <c r="P2" s="1" t="s">
        <v>16</v>
      </c>
      <c r="Q2" s="1" t="s">
        <v>17</v>
      </c>
      <c r="R2" s="1" t="s">
        <v>33</v>
      </c>
      <c r="S2" s="1" t="s">
        <v>43</v>
      </c>
    </row>
    <row r="3" spans="2:19" ht="19.95" customHeight="1" x14ac:dyDescent="0.45">
      <c r="B3" s="9" t="s">
        <v>36</v>
      </c>
      <c r="C3" s="10">
        <f>IF(COUNTA(B3),IF(ISNUMBER(B3),B3,COUNTA($B$2:B3)),"")</f>
        <v>2</v>
      </c>
      <c r="D3" s="1" t="s">
        <v>2</v>
      </c>
      <c r="E3" s="1" t="s">
        <v>1</v>
      </c>
      <c r="F3" s="1" t="s">
        <v>4</v>
      </c>
      <c r="G3" s="1" t="s">
        <v>1</v>
      </c>
      <c r="H3" s="1">
        <v>2222222</v>
      </c>
      <c r="I3" s="1" t="s">
        <v>11</v>
      </c>
      <c r="J3" s="1" t="s">
        <v>9</v>
      </c>
      <c r="K3" s="1" t="s">
        <v>44</v>
      </c>
      <c r="L3" s="1" t="s">
        <v>42</v>
      </c>
      <c r="M3" s="22" t="s">
        <v>45</v>
      </c>
      <c r="N3" s="1" t="s">
        <v>35</v>
      </c>
      <c r="O3" s="1" t="s">
        <v>30</v>
      </c>
      <c r="P3" s="1" t="s">
        <v>16</v>
      </c>
      <c r="Q3" s="1" t="s">
        <v>32</v>
      </c>
      <c r="R3" s="1" t="s">
        <v>33</v>
      </c>
      <c r="S3" s="1" t="s">
        <v>33</v>
      </c>
    </row>
    <row r="4" spans="2:19" ht="19.95" customHeight="1" x14ac:dyDescent="0.45">
      <c r="B4" s="9" t="s">
        <v>36</v>
      </c>
      <c r="C4" s="10">
        <f>IF(COUNTA(B4),IF(ISNUMBER(B4),B4,COUNTA($B$2:B4)),"")</f>
        <v>3</v>
      </c>
      <c r="D4" s="1" t="s">
        <v>26</v>
      </c>
      <c r="E4" s="1" t="s">
        <v>1</v>
      </c>
      <c r="F4" s="1" t="s">
        <v>27</v>
      </c>
      <c r="G4" s="1" t="s">
        <v>1</v>
      </c>
      <c r="H4" s="1">
        <v>3333333</v>
      </c>
      <c r="I4" s="1" t="s">
        <v>29</v>
      </c>
      <c r="J4" s="1" t="s">
        <v>28</v>
      </c>
      <c r="K4" s="1" t="s">
        <v>44</v>
      </c>
      <c r="L4" s="1" t="s">
        <v>42</v>
      </c>
      <c r="M4" s="22" t="s">
        <v>45</v>
      </c>
      <c r="N4" s="1" t="s">
        <v>35</v>
      </c>
      <c r="O4" s="1" t="s">
        <v>30</v>
      </c>
      <c r="P4" s="1" t="s">
        <v>16</v>
      </c>
      <c r="Q4" s="1" t="s">
        <v>31</v>
      </c>
      <c r="R4" s="1" t="s">
        <v>33</v>
      </c>
      <c r="S4" s="1" t="s">
        <v>33</v>
      </c>
    </row>
    <row r="5" spans="2:19" ht="19.95" customHeight="1" x14ac:dyDescent="0.45">
      <c r="B5" s="9"/>
      <c r="C5" s="10" t="str">
        <f>IF(COUNTA(B5),IF(ISNUMBER(B5),B5,COUNTA($B$2:B5)),"")</f>
        <v/>
      </c>
      <c r="D5" s="1"/>
      <c r="E5" s="1"/>
      <c r="F5" s="1"/>
      <c r="G5" s="1"/>
      <c r="H5" s="1"/>
      <c r="I5" s="1"/>
      <c r="J5" s="1"/>
      <c r="K5" s="1"/>
      <c r="L5" s="1"/>
      <c r="M5" s="22"/>
      <c r="N5" s="1"/>
      <c r="O5" s="1"/>
      <c r="P5" s="1"/>
      <c r="Q5" s="1"/>
      <c r="R5" s="1"/>
      <c r="S5" s="1"/>
    </row>
    <row r="6" spans="2:19" ht="19.95" customHeight="1" x14ac:dyDescent="0.45">
      <c r="B6" s="9"/>
      <c r="C6" s="10" t="str">
        <f>IF(COUNTA(B6),IF(ISNUMBER(B6),B6,COUNTA($B$2:B6)),"")</f>
        <v/>
      </c>
      <c r="D6" s="1"/>
      <c r="E6" s="1"/>
      <c r="F6" s="1"/>
      <c r="G6" s="1"/>
      <c r="H6" s="1"/>
      <c r="I6" s="1"/>
      <c r="J6" s="1"/>
      <c r="K6" s="1"/>
      <c r="L6" s="1"/>
      <c r="M6" s="22"/>
      <c r="N6" s="1"/>
      <c r="O6" s="1"/>
      <c r="P6" s="1"/>
      <c r="Q6" s="1"/>
      <c r="R6" s="1"/>
      <c r="S6" s="1"/>
    </row>
    <row r="7" spans="2:19" ht="19.95" customHeight="1" x14ac:dyDescent="0.45">
      <c r="B7" s="9"/>
      <c r="C7" s="10" t="str">
        <f>IF(COUNTA(B7),IF(ISNUMBER(B7),B7,COUNTA($B$2:B7)),"")</f>
        <v/>
      </c>
      <c r="D7" s="1"/>
      <c r="E7" s="1"/>
      <c r="F7" s="1"/>
      <c r="G7" s="1"/>
      <c r="H7" s="1"/>
      <c r="I7" s="1"/>
      <c r="J7" s="1"/>
      <c r="K7" s="1"/>
      <c r="L7" s="1"/>
      <c r="M7" s="22"/>
      <c r="N7" s="1"/>
      <c r="O7" s="1"/>
      <c r="P7" s="1"/>
      <c r="Q7" s="1"/>
      <c r="R7" s="1"/>
      <c r="S7" s="1"/>
    </row>
    <row r="8" spans="2:19" ht="19.95" customHeight="1" x14ac:dyDescent="0.45">
      <c r="B8" s="9"/>
      <c r="C8" s="10" t="str">
        <f>IF(COUNTA(B8),IF(ISNUMBER(B8),B8,COUNTA($B$2:B8)),"")</f>
        <v/>
      </c>
      <c r="D8" s="1"/>
      <c r="E8" s="1"/>
      <c r="F8" s="1"/>
      <c r="G8" s="1"/>
      <c r="H8" s="1"/>
      <c r="I8" s="1"/>
      <c r="J8" s="1"/>
      <c r="K8" s="1"/>
      <c r="L8" s="1"/>
      <c r="M8" s="22"/>
      <c r="N8" s="1"/>
      <c r="O8" s="1"/>
      <c r="P8" s="1"/>
      <c r="Q8" s="1"/>
      <c r="R8" s="1"/>
      <c r="S8" s="1"/>
    </row>
    <row r="9" spans="2:19" ht="19.95" customHeight="1" x14ac:dyDescent="0.45">
      <c r="B9" s="9"/>
      <c r="C9" s="10" t="str">
        <f>IF(COUNTA(B9),IF(ISNUMBER(B9),B9,COUNTA($B$2:B9)),"")</f>
        <v/>
      </c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1"/>
      <c r="P9" s="1"/>
      <c r="Q9" s="1"/>
      <c r="R9" s="1"/>
      <c r="S9" s="1"/>
    </row>
    <row r="10" spans="2:19" ht="19.95" customHeight="1" x14ac:dyDescent="0.45">
      <c r="B10" s="9"/>
      <c r="C10" s="10" t="str">
        <f>IF(COUNTA(B10),IF(ISNUMBER(B10),B10,COUNTA($B$2:B10)),"")</f>
        <v/>
      </c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1"/>
      <c r="P10" s="1"/>
      <c r="Q10" s="1"/>
      <c r="R10" s="1"/>
      <c r="S10" s="1"/>
    </row>
    <row r="11" spans="2:19" ht="19.95" customHeight="1" x14ac:dyDescent="0.45">
      <c r="B11" s="9"/>
      <c r="C11" s="10" t="str">
        <f>IF(COUNTA(B11),IF(ISNUMBER(B11),B11,COUNTA($B$2:B11)),"")</f>
        <v/>
      </c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1"/>
      <c r="P11" s="1"/>
      <c r="Q11" s="1"/>
      <c r="R11" s="1"/>
      <c r="S11" s="1"/>
    </row>
    <row r="12" spans="2:19" ht="19.95" customHeight="1" x14ac:dyDescent="0.45">
      <c r="B12" s="9"/>
      <c r="C12" s="10" t="str">
        <f>IF(COUNTA(B12),IF(ISNUMBER(B12),B12,COUNTA($B$2:B12)),"")</f>
        <v/>
      </c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1"/>
      <c r="P12" s="1"/>
      <c r="Q12" s="1"/>
      <c r="R12" s="1"/>
      <c r="S12" s="1"/>
    </row>
    <row r="13" spans="2:19" ht="19.95" customHeight="1" x14ac:dyDescent="0.45">
      <c r="B13" s="9"/>
      <c r="C13" s="10" t="str">
        <f>IF(COUNTA(B13),IF(ISNUMBER(B13),B13,COUNTA($B$2:B13)),"")</f>
        <v/>
      </c>
      <c r="D13" s="1"/>
      <c r="E13" s="1"/>
      <c r="F13" s="1"/>
      <c r="G13" s="1"/>
      <c r="H13" s="1"/>
      <c r="I13" s="1"/>
      <c r="J13" s="1"/>
      <c r="K13" s="1"/>
      <c r="L13" s="1"/>
      <c r="M13" s="22"/>
      <c r="N13" s="1"/>
      <c r="O13" s="1"/>
      <c r="P13" s="1"/>
      <c r="Q13" s="1"/>
      <c r="R13" s="1"/>
      <c r="S13" s="1"/>
    </row>
    <row r="14" spans="2:19" ht="19.95" customHeight="1" x14ac:dyDescent="0.45">
      <c r="B14" s="9"/>
      <c r="C14" s="10" t="str">
        <f>IF(COUNTA(B14),IF(ISNUMBER(B14),B14,COUNTA($B$2:B14)),"")</f>
        <v/>
      </c>
      <c r="D14" s="1"/>
      <c r="E14" s="1"/>
      <c r="F14" s="1"/>
      <c r="G14" s="1"/>
      <c r="H14" s="1"/>
      <c r="I14" s="1"/>
      <c r="J14" s="1"/>
      <c r="K14" s="1"/>
      <c r="L14" s="1"/>
      <c r="M14" s="22"/>
      <c r="N14" s="1"/>
      <c r="O14" s="1"/>
      <c r="P14" s="1"/>
      <c r="Q14" s="1"/>
      <c r="R14" s="1"/>
      <c r="S14" s="1"/>
    </row>
    <row r="15" spans="2:19" ht="19.95" customHeight="1" x14ac:dyDescent="0.45">
      <c r="B15" s="9"/>
      <c r="C15" s="10" t="str">
        <f>IF(COUNTA(B15),IF(ISNUMBER(B15),B15,COUNTA($B$2:B15)),"")</f>
        <v/>
      </c>
      <c r="D15" s="1"/>
      <c r="E15" s="1"/>
      <c r="F15" s="1"/>
      <c r="G15" s="1"/>
      <c r="H15" s="1"/>
      <c r="I15" s="1"/>
      <c r="J15" s="1"/>
      <c r="K15" s="1"/>
      <c r="L15" s="1"/>
      <c r="M15" s="22"/>
      <c r="N15" s="1"/>
      <c r="O15" s="1"/>
      <c r="P15" s="1"/>
      <c r="Q15" s="1"/>
      <c r="R15" s="1"/>
      <c r="S15" s="1"/>
    </row>
    <row r="16" spans="2:19" ht="19.95" customHeight="1" x14ac:dyDescent="0.45">
      <c r="B16" s="9"/>
      <c r="C16" s="10" t="str">
        <f>IF(COUNTA(B16),IF(ISNUMBER(B16),B16,COUNTA($B$2:B16)),"")</f>
        <v/>
      </c>
      <c r="D16" s="1"/>
      <c r="E16" s="1"/>
      <c r="F16" s="1"/>
      <c r="G16" s="1"/>
      <c r="H16" s="1"/>
      <c r="I16" s="1"/>
      <c r="J16" s="1"/>
      <c r="K16" s="1"/>
      <c r="L16" s="1"/>
      <c r="M16" s="22"/>
      <c r="N16" s="1"/>
      <c r="O16" s="1"/>
      <c r="P16" s="1"/>
      <c r="Q16" s="1"/>
      <c r="R16" s="1"/>
      <c r="S16" s="1"/>
    </row>
    <row r="17" spans="2:19" ht="19.95" customHeight="1" x14ac:dyDescent="0.45">
      <c r="B17" s="9"/>
      <c r="C17" s="10" t="str">
        <f>IF(COUNTA(B17),IF(ISNUMBER(B17),B17,COUNTA($B$2:B17)),"")</f>
        <v/>
      </c>
      <c r="D17" s="1"/>
      <c r="E17" s="1"/>
      <c r="F17" s="1"/>
      <c r="G17" s="1"/>
      <c r="H17" s="1"/>
      <c r="I17" s="1"/>
      <c r="J17" s="1"/>
      <c r="K17" s="1"/>
      <c r="L17" s="1"/>
      <c r="M17" s="22"/>
      <c r="N17" s="1"/>
      <c r="O17" s="1"/>
      <c r="P17" s="1"/>
      <c r="Q17" s="1"/>
      <c r="R17" s="1"/>
      <c r="S17" s="1"/>
    </row>
    <row r="18" spans="2:19" ht="19.95" customHeight="1" x14ac:dyDescent="0.45">
      <c r="B18" s="9"/>
      <c r="C18" s="10" t="str">
        <f>IF(COUNTA(B18),IF(ISNUMBER(B18),B18,COUNTA($B$2:B18)),"")</f>
        <v/>
      </c>
      <c r="D18" s="1"/>
      <c r="E18" s="1"/>
      <c r="F18" s="1"/>
      <c r="G18" s="1"/>
      <c r="H18" s="1"/>
      <c r="I18" s="1"/>
      <c r="J18" s="1"/>
      <c r="K18" s="1"/>
      <c r="L18" s="1"/>
      <c r="M18" s="22"/>
      <c r="N18" s="1"/>
      <c r="O18" s="1"/>
      <c r="P18" s="1"/>
      <c r="Q18" s="1"/>
      <c r="R18" s="1"/>
      <c r="S18" s="1"/>
    </row>
    <row r="19" spans="2:19" ht="19.95" customHeight="1" x14ac:dyDescent="0.45">
      <c r="B19" s="9"/>
      <c r="C19" s="10" t="str">
        <f>IF(COUNTA(B19),IF(ISNUMBER(B19),B19,COUNTA($B$2:B19)),"")</f>
        <v/>
      </c>
      <c r="D19" s="1"/>
      <c r="E19" s="1"/>
      <c r="F19" s="1"/>
      <c r="G19" s="1"/>
      <c r="H19" s="1"/>
      <c r="I19" s="1"/>
      <c r="J19" s="1"/>
      <c r="K19" s="1"/>
      <c r="L19" s="1"/>
      <c r="M19" s="22"/>
      <c r="N19" s="1"/>
      <c r="O19" s="1"/>
      <c r="P19" s="1"/>
      <c r="Q19" s="1"/>
      <c r="R19" s="1"/>
      <c r="S19" s="1"/>
    </row>
    <row r="20" spans="2:19" ht="19.8" customHeight="1" x14ac:dyDescent="0.45">
      <c r="B20" s="9"/>
      <c r="C20" s="10" t="str">
        <f>IF(COUNTA(B20),IF(ISNUMBER(B20),B20,COUNTA($B$2:B20)),"")</f>
        <v/>
      </c>
      <c r="D20" s="1"/>
      <c r="E20" s="1"/>
      <c r="F20" s="1"/>
      <c r="G20" s="1"/>
      <c r="H20" s="1"/>
      <c r="I20" s="1"/>
      <c r="J20" s="1"/>
      <c r="K20" s="1"/>
      <c r="L20" s="1"/>
      <c r="M20" s="22"/>
      <c r="N20" s="1"/>
      <c r="O20" s="1"/>
      <c r="P20" s="1"/>
      <c r="Q20" s="1"/>
      <c r="R20" s="1"/>
      <c r="S20" s="1"/>
    </row>
    <row r="21" spans="2:19" ht="19.8" customHeight="1" x14ac:dyDescent="0.45">
      <c r="B21" s="9"/>
      <c r="C21" s="10" t="str">
        <f>IF(COUNTA(B21),IF(ISNUMBER(B21),B21,COUNTA($B$2:B21)),"")</f>
        <v/>
      </c>
      <c r="D21" s="1"/>
      <c r="E21" s="1"/>
      <c r="F21" s="1"/>
      <c r="G21" s="1"/>
      <c r="H21" s="1"/>
      <c r="I21" s="1"/>
      <c r="J21" s="1"/>
      <c r="K21" s="1"/>
      <c r="L21" s="1"/>
      <c r="M21" s="22"/>
      <c r="N21" s="1"/>
      <c r="O21" s="1"/>
      <c r="P21" s="1"/>
      <c r="Q21" s="1"/>
      <c r="R21" s="1"/>
      <c r="S21" s="1"/>
    </row>
    <row r="22" spans="2:19" ht="19.8" customHeight="1" x14ac:dyDescent="0.45">
      <c r="B22" s="9"/>
      <c r="C22" s="10" t="str">
        <f>IF(COUNTA(B22),IF(ISNUMBER(B22),B22,COUNTA($B$2:B22)),"")</f>
        <v/>
      </c>
      <c r="D22" s="1"/>
      <c r="E22" s="1"/>
      <c r="F22" s="1"/>
      <c r="G22" s="1"/>
      <c r="H22" s="1"/>
      <c r="I22" s="1"/>
      <c r="J22" s="1"/>
      <c r="K22" s="1"/>
      <c r="L22" s="1"/>
      <c r="M22" s="22"/>
      <c r="N22" s="1"/>
      <c r="O22" s="1"/>
      <c r="P22" s="1"/>
      <c r="Q22" s="1"/>
      <c r="R22" s="1"/>
      <c r="S22" s="1"/>
    </row>
    <row r="23" spans="2:19" ht="19.8" customHeight="1" x14ac:dyDescent="0.45">
      <c r="B23" s="9"/>
      <c r="C23" s="10" t="str">
        <f>IF(COUNTA(B23),IF(ISNUMBER(B23),B23,COUNTA($B$2:B23)),"")</f>
        <v/>
      </c>
      <c r="D23" s="1"/>
      <c r="E23" s="1"/>
      <c r="F23" s="1"/>
      <c r="G23" s="1"/>
      <c r="H23" s="1"/>
      <c r="I23" s="1"/>
      <c r="J23" s="1"/>
      <c r="K23" s="1"/>
      <c r="L23" s="1"/>
      <c r="M23" s="22"/>
      <c r="N23" s="1"/>
      <c r="O23" s="1"/>
      <c r="P23" s="1"/>
      <c r="Q23" s="1"/>
      <c r="R23" s="1"/>
      <c r="S23" s="1"/>
    </row>
    <row r="24" spans="2:19" ht="19.8" customHeight="1" x14ac:dyDescent="0.45">
      <c r="B24" s="9"/>
      <c r="C24" s="10" t="str">
        <f>IF(COUNTA(B24),IF(ISNUMBER(B24),B24,COUNTA($B$2:B24)),"")</f>
        <v/>
      </c>
      <c r="D24" s="1"/>
      <c r="E24" s="1"/>
      <c r="F24" s="1"/>
      <c r="G24" s="1"/>
      <c r="H24" s="1"/>
      <c r="I24" s="1"/>
      <c r="J24" s="1"/>
      <c r="K24" s="1"/>
      <c r="L24" s="1"/>
      <c r="M24" s="22"/>
      <c r="N24" s="1"/>
      <c r="O24" s="1"/>
      <c r="P24" s="1"/>
      <c r="Q24" s="1"/>
      <c r="R24" s="1"/>
      <c r="S24" s="1"/>
    </row>
    <row r="25" spans="2:19" ht="19.8" customHeight="1" x14ac:dyDescent="0.45">
      <c r="B25" s="9"/>
      <c r="C25" s="10" t="str">
        <f>IF(COUNTA(B25),IF(ISNUMBER(B25),B25,COUNTA($B$2:B25)),"")</f>
        <v/>
      </c>
      <c r="D25" s="1"/>
      <c r="E25" s="1"/>
      <c r="F25" s="1"/>
      <c r="G25" s="1"/>
      <c r="H25" s="1"/>
      <c r="I25" s="1"/>
      <c r="J25" s="1"/>
      <c r="K25" s="1"/>
      <c r="L25" s="1"/>
      <c r="M25" s="22"/>
      <c r="N25" s="1"/>
      <c r="O25" s="1"/>
      <c r="P25" s="1"/>
      <c r="Q25" s="1"/>
      <c r="R25" s="1"/>
      <c r="S25" s="1"/>
    </row>
    <row r="26" spans="2:19" ht="19.8" customHeight="1" x14ac:dyDescent="0.45">
      <c r="B26" s="9"/>
      <c r="C26" s="10" t="str">
        <f>IF(COUNTA(B26),IF(ISNUMBER(B26),B26,COUNTA($B$2:B26)),"")</f>
        <v/>
      </c>
      <c r="D26" s="1"/>
      <c r="E26" s="1"/>
      <c r="F26" s="1"/>
      <c r="G26" s="1"/>
      <c r="H26" s="1"/>
      <c r="I26" s="1"/>
      <c r="J26" s="1"/>
      <c r="K26" s="1"/>
      <c r="L26" s="1"/>
      <c r="M26" s="22"/>
      <c r="N26" s="1"/>
      <c r="O26" s="1"/>
      <c r="P26" s="1"/>
      <c r="Q26" s="1"/>
      <c r="R26" s="1"/>
      <c r="S26" s="1"/>
    </row>
    <row r="27" spans="2:19" ht="19.8" customHeight="1" x14ac:dyDescent="0.45">
      <c r="B27" s="9"/>
      <c r="C27" s="10" t="str">
        <f>IF(COUNTA(B27),IF(ISNUMBER(B27),B27,COUNTA($B$2:B27)),"")</f>
        <v/>
      </c>
      <c r="D27" s="1"/>
      <c r="E27" s="1"/>
      <c r="F27" s="1"/>
      <c r="G27" s="1"/>
      <c r="H27" s="1"/>
      <c r="I27" s="1"/>
      <c r="J27" s="1"/>
      <c r="K27" s="1"/>
      <c r="L27" s="1"/>
      <c r="M27" s="22"/>
      <c r="N27" s="1"/>
      <c r="O27" s="1"/>
      <c r="P27" s="1"/>
      <c r="Q27" s="1"/>
      <c r="R27" s="1"/>
      <c r="S27" s="1"/>
    </row>
    <row r="28" spans="2:19" ht="19.8" customHeight="1" x14ac:dyDescent="0.45">
      <c r="B28" s="9"/>
      <c r="C28" s="10" t="str">
        <f>IF(COUNTA(B28),IF(ISNUMBER(B28),B28,COUNTA($B$2:B28)),"")</f>
        <v/>
      </c>
      <c r="D28" s="1"/>
      <c r="E28" s="1"/>
      <c r="F28" s="1"/>
      <c r="G28" s="1"/>
      <c r="H28" s="1"/>
      <c r="I28" s="1"/>
      <c r="J28" s="1"/>
      <c r="K28" s="1"/>
      <c r="L28" s="1"/>
      <c r="M28" s="22"/>
      <c r="N28" s="1"/>
      <c r="O28" s="1"/>
      <c r="P28" s="1"/>
      <c r="Q28" s="1"/>
      <c r="R28" s="1"/>
      <c r="S28" s="1"/>
    </row>
    <row r="29" spans="2:19" ht="19.8" customHeight="1" x14ac:dyDescent="0.45">
      <c r="B29" s="9"/>
      <c r="C29" s="10" t="str">
        <f>IF(COUNTA(B29),IF(ISNUMBER(B29),B29,COUNTA($B$2:B29)),"")</f>
        <v/>
      </c>
      <c r="D29" s="1"/>
      <c r="E29" s="1"/>
      <c r="F29" s="1"/>
      <c r="G29" s="1"/>
      <c r="H29" s="1"/>
      <c r="I29" s="1"/>
      <c r="J29" s="1"/>
      <c r="K29" s="1"/>
      <c r="L29" s="1"/>
      <c r="M29" s="22"/>
      <c r="N29" s="1"/>
      <c r="O29" s="1"/>
      <c r="P29" s="1"/>
      <c r="Q29" s="1"/>
      <c r="R29" s="1"/>
      <c r="S29" s="1"/>
    </row>
    <row r="30" spans="2:19" ht="19.8" customHeight="1" x14ac:dyDescent="0.45">
      <c r="B30" s="9"/>
      <c r="C30" s="10" t="str">
        <f>IF(COUNTA(B30),IF(ISNUMBER(B30),B30,COUNTA($B$2:B30)),"")</f>
        <v/>
      </c>
      <c r="D30" s="1"/>
      <c r="E30" s="1"/>
      <c r="F30" s="1"/>
      <c r="G30" s="1"/>
      <c r="H30" s="1"/>
      <c r="I30" s="1"/>
      <c r="J30" s="1"/>
      <c r="K30" s="1"/>
      <c r="L30" s="1"/>
      <c r="M30" s="22"/>
      <c r="N30" s="1"/>
      <c r="O30" s="1"/>
      <c r="P30" s="1"/>
      <c r="Q30" s="1"/>
      <c r="R30" s="1"/>
      <c r="S30" s="1"/>
    </row>
    <row r="31" spans="2:19" ht="19.8" customHeight="1" x14ac:dyDescent="0.45">
      <c r="B31" s="9"/>
      <c r="C31" s="10" t="str">
        <f>IF(COUNTA(B31),IF(ISNUMBER(B31),B31,COUNTA($B$2:B31)),"")</f>
        <v/>
      </c>
      <c r="D31" s="1"/>
      <c r="E31" s="1"/>
      <c r="F31" s="1"/>
      <c r="G31" s="1"/>
      <c r="H31" s="1"/>
      <c r="I31" s="1"/>
      <c r="J31" s="1"/>
      <c r="K31" s="1"/>
      <c r="L31" s="1"/>
      <c r="M31" s="22"/>
      <c r="N31" s="1"/>
      <c r="O31" s="1"/>
      <c r="P31" s="1"/>
      <c r="Q31" s="1"/>
      <c r="R31" s="1"/>
      <c r="S31" s="1"/>
    </row>
  </sheetData>
  <phoneticPr fontId="1"/>
  <conditionalFormatting sqref="B2:S31">
    <cfRule type="expression" dxfId="0" priority="1">
      <formula>AND($C2&lt;&gt;"",$B$1="印刷塗")</formula>
    </cfRule>
  </conditionalFormatting>
  <dataValidations count="1">
    <dataValidation type="list" allowBlank="1" showInputMessage="1" showErrorMessage="1" sqref="B1" xr:uid="{17F1CEFE-2DA0-48CB-8B55-9B8F462E8CB2}">
      <formula1>"印刷,印刷塗"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6B83B-8460-4120-80CB-6F6E3C7D808F}">
  <dimension ref="B1:AJ52"/>
  <sheetViews>
    <sheetView topLeftCell="A19" zoomScale="115" zoomScaleNormal="115" zoomScaleSheetLayoutView="85" workbookViewId="0"/>
  </sheetViews>
  <sheetFormatPr defaultColWidth="2.69921875" defaultRowHeight="18" x14ac:dyDescent="0.45"/>
  <cols>
    <col min="2" max="2" width="2.69921875" customWidth="1"/>
    <col min="17" max="18" width="2.69921875" customWidth="1"/>
    <col min="33" max="33" width="2.69921875" customWidth="1"/>
    <col min="35" max="35" width="2.69921875" customWidth="1"/>
  </cols>
  <sheetData>
    <row r="1" spans="2:36" x14ac:dyDescent="0.45">
      <c r="B1" s="2" t="s">
        <v>20</v>
      </c>
      <c r="C1" s="28" t="s">
        <v>21</v>
      </c>
      <c r="D1" s="29"/>
      <c r="E1" s="29"/>
      <c r="F1" s="29"/>
      <c r="G1" s="29"/>
      <c r="H1" s="30"/>
      <c r="I1" s="28" t="s">
        <v>22</v>
      </c>
      <c r="J1" s="29"/>
      <c r="K1" s="29"/>
      <c r="L1" s="29"/>
      <c r="M1" s="29"/>
      <c r="N1" s="29"/>
      <c r="O1" s="29"/>
      <c r="P1" s="30"/>
      <c r="R1" s="2" t="s">
        <v>20</v>
      </c>
      <c r="S1" s="28" t="s">
        <v>21</v>
      </c>
      <c r="T1" s="29"/>
      <c r="U1" s="29"/>
      <c r="V1" s="29"/>
      <c r="W1" s="29"/>
      <c r="X1" s="30"/>
      <c r="Y1" s="28" t="s">
        <v>22</v>
      </c>
      <c r="Z1" s="29"/>
      <c r="AA1" s="29"/>
      <c r="AB1" s="29"/>
      <c r="AC1" s="29"/>
      <c r="AD1" s="29"/>
      <c r="AE1" s="29"/>
      <c r="AF1" s="30"/>
    </row>
    <row r="2" spans="2:36" x14ac:dyDescent="0.45">
      <c r="B2" s="1">
        <v>1</v>
      </c>
      <c r="C2" s="28" t="str">
        <f>IFERROR(IF($B2="","",VLOOKUP($B2,入力!$C:$Q,2,0)&amp;""),"")</f>
        <v>有線</v>
      </c>
      <c r="D2" s="29"/>
      <c r="E2" s="29"/>
      <c r="F2" s="29" t="str">
        <f>IFERROR(IF($B2="","",VLOOKUP($B2,入力!$C:$Q,3,0)&amp;""),"")</f>
        <v>ねずみ</v>
      </c>
      <c r="G2" s="29"/>
      <c r="H2" s="30"/>
      <c r="I2" s="28" t="str">
        <f>IFERROR(IF($B2="","",VLOOKUP($B2,入力!$C:$Q,4,0)&amp;""),"")</f>
        <v>ゆうせん</v>
      </c>
      <c r="J2" s="29"/>
      <c r="K2" s="29"/>
      <c r="L2" s="29"/>
      <c r="M2" s="29" t="str">
        <f>IFERROR(IF($B2="","",VLOOKUP($B2,入力!$C:$Q,5,0)&amp;""),"")</f>
        <v>ねずみ</v>
      </c>
      <c r="N2" s="29"/>
      <c r="O2" s="29"/>
      <c r="P2" s="30"/>
      <c r="R2" s="1">
        <v>6</v>
      </c>
      <c r="S2" s="28" t="str">
        <f>IFERROR(IF($R2="","",VLOOKUP($R2,入力!$C:$Q,2,0)&amp;""),"")</f>
        <v/>
      </c>
      <c r="T2" s="29"/>
      <c r="U2" s="29"/>
      <c r="V2" s="29" t="str">
        <f>IFERROR(IF($R2="","",VLOOKUP($R2,入力!$C:$Q,3,0)&amp;""),"")</f>
        <v/>
      </c>
      <c r="W2" s="29"/>
      <c r="X2" s="30"/>
      <c r="Y2" s="31" t="str">
        <f>IFERROR(IF($R2="","",VLOOKUP($R2,入力!$C:$Q,4,0)&amp;""),"")</f>
        <v/>
      </c>
      <c r="Z2" s="32"/>
      <c r="AA2" s="32"/>
      <c r="AB2" s="32"/>
      <c r="AC2" s="32" t="str">
        <f>IFERROR(IF($R2="","",VLOOKUP($R2,入力!$C:$Q,5,0)&amp;""),"")</f>
        <v/>
      </c>
      <c r="AD2" s="32"/>
      <c r="AE2" s="32"/>
      <c r="AF2" s="33"/>
    </row>
    <row r="3" spans="2:36" x14ac:dyDescent="0.45">
      <c r="B3" s="1">
        <v>2</v>
      </c>
      <c r="C3" s="28" t="str">
        <f>IFERROR(IF($B3="","",VLOOKUP($B3,入力!$C:$Q,2,0)&amp;""),"")</f>
        <v>無線</v>
      </c>
      <c r="D3" s="29"/>
      <c r="E3" s="29"/>
      <c r="F3" s="29" t="str">
        <f>IFERROR(IF($B3="","",VLOOKUP($B3,入力!$C:$Q,3,0)&amp;""),"")</f>
        <v>ねずみ</v>
      </c>
      <c r="G3" s="29"/>
      <c r="H3" s="30"/>
      <c r="I3" s="28" t="str">
        <f>IFERROR(IF($B3="","",VLOOKUP($B3,入力!$C:$Q,4,0)&amp;""),"")</f>
        <v>むせん</v>
      </c>
      <c r="J3" s="29"/>
      <c r="K3" s="29"/>
      <c r="L3" s="29"/>
      <c r="M3" s="29" t="str">
        <f>IFERROR(IF($B3="","",VLOOKUP($B3,入力!$C:$Q,5,0)&amp;""),"")</f>
        <v>ねずみ</v>
      </c>
      <c r="N3" s="29"/>
      <c r="O3" s="29"/>
      <c r="P3" s="30"/>
      <c r="R3" s="1">
        <v>7</v>
      </c>
      <c r="S3" s="28" t="str">
        <f>IFERROR(IF($R3="","",VLOOKUP($R3,入力!$C:$Q,2,0)&amp;""),"")</f>
        <v/>
      </c>
      <c r="T3" s="29"/>
      <c r="U3" s="29"/>
      <c r="V3" s="29" t="str">
        <f>IFERROR(IF($R3="","",VLOOKUP($R3,入力!$C:$Q,3,0)&amp;""),"")</f>
        <v/>
      </c>
      <c r="W3" s="29"/>
      <c r="X3" s="30"/>
      <c r="Y3" s="31" t="str">
        <f>IFERROR(IF($R3="","",VLOOKUP($R3,入力!$C:$Q,4,0)&amp;""),"")</f>
        <v/>
      </c>
      <c r="Z3" s="32"/>
      <c r="AA3" s="32"/>
      <c r="AB3" s="32"/>
      <c r="AC3" s="32" t="str">
        <f>IFERROR(IF($R3="","",VLOOKUP($R3,入力!$C:$Q,5,0)&amp;""),"")</f>
        <v/>
      </c>
      <c r="AD3" s="32"/>
      <c r="AE3" s="32"/>
      <c r="AF3" s="33"/>
    </row>
    <row r="4" spans="2:36" x14ac:dyDescent="0.45">
      <c r="B4" s="1">
        <v>3</v>
      </c>
      <c r="C4" s="28" t="str">
        <f>IFERROR(IF($B4="","",VLOOKUP($B4,入力!$C:$Q,2,0)&amp;""),"")</f>
        <v>球</v>
      </c>
      <c r="D4" s="29"/>
      <c r="E4" s="29"/>
      <c r="F4" s="29" t="str">
        <f>IFERROR(IF($B4="","",VLOOKUP($B4,入力!$C:$Q,3,0)&amp;""),"")</f>
        <v>ねずみ</v>
      </c>
      <c r="G4" s="29"/>
      <c r="H4" s="30"/>
      <c r="I4" s="28" t="str">
        <f>IFERROR(IF($B4="","",VLOOKUP($B4,入力!$C:$Q,4,0)&amp;""),"")</f>
        <v>たま</v>
      </c>
      <c r="J4" s="29"/>
      <c r="K4" s="29"/>
      <c r="L4" s="29"/>
      <c r="M4" s="29" t="str">
        <f>IFERROR(IF($B4="","",VLOOKUP($B4,入力!$C:$Q,5,0)&amp;""),"")</f>
        <v>ねずみ</v>
      </c>
      <c r="N4" s="29"/>
      <c r="O4" s="29"/>
      <c r="P4" s="30"/>
      <c r="R4" s="1">
        <v>8</v>
      </c>
      <c r="S4" s="28" t="str">
        <f>IFERROR(IF($R4="","",VLOOKUP($R4,入力!$C:$Q,2,0)&amp;""),"")</f>
        <v/>
      </c>
      <c r="T4" s="29"/>
      <c r="U4" s="29"/>
      <c r="V4" s="29" t="str">
        <f>IFERROR(IF($R4="","",VLOOKUP($R4,入力!$C:$Q,3,0)&amp;""),"")</f>
        <v/>
      </c>
      <c r="W4" s="29"/>
      <c r="X4" s="30"/>
      <c r="Y4" s="31" t="str">
        <f>IFERROR(IF($R4="","",VLOOKUP($R4,入力!$C:$Q,4,0)&amp;""),"")</f>
        <v/>
      </c>
      <c r="Z4" s="32"/>
      <c r="AA4" s="32"/>
      <c r="AB4" s="32"/>
      <c r="AC4" s="32" t="str">
        <f>IFERROR(IF($R4="","",VLOOKUP($R4,入力!$C:$Q,5,0)&amp;""),"")</f>
        <v/>
      </c>
      <c r="AD4" s="32"/>
      <c r="AE4" s="32"/>
      <c r="AF4" s="33"/>
    </row>
    <row r="5" spans="2:36" x14ac:dyDescent="0.45">
      <c r="B5" s="1">
        <v>4</v>
      </c>
      <c r="C5" s="28" t="str">
        <f>IFERROR(IF($B5="","",VLOOKUP($B5,入力!$C:$Q,2,0)&amp;""),"")</f>
        <v/>
      </c>
      <c r="D5" s="29"/>
      <c r="E5" s="29"/>
      <c r="F5" s="29" t="str">
        <f>IFERROR(IF($B5="","",VLOOKUP($B5,入力!$C:$Q,3,0)&amp;""),"")</f>
        <v/>
      </c>
      <c r="G5" s="29"/>
      <c r="H5" s="30"/>
      <c r="I5" s="28" t="str">
        <f>IFERROR(IF($B5="","",VLOOKUP($B5,入力!$C:$Q,4,0)&amp;""),"")</f>
        <v/>
      </c>
      <c r="J5" s="29"/>
      <c r="K5" s="29"/>
      <c r="L5" s="29"/>
      <c r="M5" s="29" t="str">
        <f>IFERROR(IF($B5="","",VLOOKUP($B5,入力!$C:$Q,5,0)&amp;""),"")</f>
        <v/>
      </c>
      <c r="N5" s="29"/>
      <c r="O5" s="29"/>
      <c r="P5" s="30"/>
      <c r="R5" s="1">
        <v>9</v>
      </c>
      <c r="S5" s="28" t="str">
        <f>IFERROR(IF($R5="","",VLOOKUP($R5,入力!$C:$Q,2,0)&amp;""),"")</f>
        <v/>
      </c>
      <c r="T5" s="29"/>
      <c r="U5" s="29"/>
      <c r="V5" s="29" t="str">
        <f>IFERROR(IF($R5="","",VLOOKUP($R5,入力!$C:$Q,3,0)&amp;""),"")</f>
        <v/>
      </c>
      <c r="W5" s="29"/>
      <c r="X5" s="30"/>
      <c r="Y5" s="31" t="str">
        <f>IFERROR(IF($R5="","",VLOOKUP($R5,入力!$C:$Q,4,0)&amp;""),"")</f>
        <v/>
      </c>
      <c r="Z5" s="32"/>
      <c r="AA5" s="32"/>
      <c r="AB5" s="32"/>
      <c r="AC5" s="32" t="str">
        <f>IFERROR(IF($R5="","",VLOOKUP($R5,入力!$C:$Q,5,0)&amp;""),"")</f>
        <v/>
      </c>
      <c r="AD5" s="32"/>
      <c r="AE5" s="32"/>
      <c r="AF5" s="33"/>
    </row>
    <row r="6" spans="2:36" x14ac:dyDescent="0.45">
      <c r="B6" s="1">
        <v>5</v>
      </c>
      <c r="C6" s="28" t="str">
        <f>IFERROR(IF($B6="","",VLOOKUP($B6,入力!$C:$Q,2,0)&amp;""),"")</f>
        <v/>
      </c>
      <c r="D6" s="29"/>
      <c r="E6" s="29"/>
      <c r="F6" s="29" t="str">
        <f>IFERROR(IF($B6="","",VLOOKUP($B6,入力!$C:$Q,3,0)&amp;""),"")</f>
        <v/>
      </c>
      <c r="G6" s="29"/>
      <c r="H6" s="30"/>
      <c r="I6" s="28" t="str">
        <f>IFERROR(IF($B6="","",VLOOKUP($B6,入力!$C:$Q,4,0)&amp;""),"")</f>
        <v/>
      </c>
      <c r="J6" s="29"/>
      <c r="K6" s="29"/>
      <c r="L6" s="29"/>
      <c r="M6" s="29" t="str">
        <f>IFERROR(IF($B6="","",VLOOKUP($B6,入力!$C:$Q,5,0)&amp;""),"")</f>
        <v/>
      </c>
      <c r="N6" s="29"/>
      <c r="O6" s="29"/>
      <c r="P6" s="30"/>
      <c r="R6" s="1">
        <v>10</v>
      </c>
      <c r="S6" s="28" t="str">
        <f>IFERROR(IF($R6="","",VLOOKUP($R6,入力!$C:$Q,2,0)&amp;""),"")</f>
        <v/>
      </c>
      <c r="T6" s="29"/>
      <c r="U6" s="29"/>
      <c r="V6" s="29" t="str">
        <f>IFERROR(IF($R6="","",VLOOKUP($R6,入力!$C:$Q,3,0)&amp;""),"")</f>
        <v/>
      </c>
      <c r="W6" s="29"/>
      <c r="X6" s="30"/>
      <c r="Y6" s="31" t="str">
        <f>IFERROR(IF($R6="","",VLOOKUP($R6,入力!$C:$Q,4,0)&amp;""),"")</f>
        <v/>
      </c>
      <c r="Z6" s="32"/>
      <c r="AA6" s="32"/>
      <c r="AB6" s="32"/>
      <c r="AC6" s="32" t="str">
        <f>IFERROR(IF($R6="","",VLOOKUP($R6,入力!$C:$Q,5,0)&amp;""),"")</f>
        <v/>
      </c>
      <c r="AD6" s="32"/>
      <c r="AE6" s="32"/>
      <c r="AF6" s="33"/>
    </row>
    <row r="8" spans="2:36" ht="15" customHeight="1" x14ac:dyDescent="0.45">
      <c r="B8" s="19"/>
      <c r="C8" s="14" t="str">
        <f>IFERROR(IF($AI8="","",VLOOKUP($AI8,入力!$C:$S,9,0)&amp;""),"")</f>
        <v>〇〇こども園</v>
      </c>
      <c r="D8" s="14"/>
      <c r="E8" s="14"/>
      <c r="F8" s="14"/>
      <c r="G8" s="14"/>
      <c r="H8" s="14"/>
      <c r="I8" s="14"/>
      <c r="J8" s="14"/>
      <c r="K8" s="14"/>
      <c r="L8" s="14"/>
      <c r="M8" s="14" t="str">
        <f>IFERROR(IF($AI8="","",VLOOKUP($AI8,入力!$C:$S,11,0)&amp;""),"")</f>
        <v>〇〇法人</v>
      </c>
      <c r="N8" s="14"/>
      <c r="O8" s="14"/>
      <c r="P8" s="14"/>
      <c r="Q8" s="17"/>
      <c r="R8" s="19"/>
      <c r="S8" s="14" t="str">
        <f>IFERROR(IF($AJ8="","",VLOOKUP($AJ8,入力!$C:$S,9,0)&amp;""),"")</f>
        <v/>
      </c>
      <c r="T8" s="14"/>
      <c r="U8" s="14"/>
      <c r="V8" s="14"/>
      <c r="W8" s="14"/>
      <c r="X8" s="14"/>
      <c r="Y8" s="14"/>
      <c r="Z8" s="14"/>
      <c r="AA8" s="14"/>
      <c r="AB8" s="14"/>
      <c r="AC8" s="14" t="str">
        <f>IFERROR(IF($AJ8="","",VLOOKUP($AJ8,入力!$C:$S,11,0)&amp;""),"")</f>
        <v/>
      </c>
      <c r="AD8" s="14"/>
      <c r="AE8" s="14"/>
      <c r="AF8" s="14"/>
      <c r="AG8" s="17"/>
      <c r="AI8" s="7">
        <f t="shared" ref="AI8:AI16" si="0">$B$2</f>
        <v>1</v>
      </c>
      <c r="AJ8" s="3">
        <f t="shared" ref="AJ8:AJ16" si="1">$R$2</f>
        <v>6</v>
      </c>
    </row>
    <row r="9" spans="2:36" ht="22.05" customHeight="1" x14ac:dyDescent="0.45">
      <c r="B9" s="5"/>
      <c r="C9" s="15" t="str">
        <f>IFERROR(IF($AI9="","",VLOOKUP($AI9,入力!$C:$S,10,0)&amp;""),"")</f>
        <v>ねずみのこども園</v>
      </c>
      <c r="D9" s="15"/>
      <c r="E9" s="15"/>
      <c r="F9" s="15"/>
      <c r="G9" s="15"/>
      <c r="H9" s="15"/>
      <c r="I9" s="15"/>
      <c r="J9" s="15"/>
      <c r="K9" s="15"/>
      <c r="L9" s="15"/>
      <c r="M9" s="15" t="str">
        <f>IFERROR(IF($AI9="","",VLOOKUP($AI9,入力!$C:$S,12,0)&amp;""),"")</f>
        <v>救鼠会</v>
      </c>
      <c r="N9" s="15"/>
      <c r="O9" s="15"/>
      <c r="P9" s="15"/>
      <c r="Q9" s="16"/>
      <c r="R9" s="20"/>
      <c r="S9" s="15" t="str">
        <f>IFERROR(IF($AJ9="","",VLOOKUP($AJ9,入力!$C:$S,10,0)&amp;""),"")</f>
        <v/>
      </c>
      <c r="T9" s="15"/>
      <c r="U9" s="15"/>
      <c r="V9" s="15"/>
      <c r="W9" s="15"/>
      <c r="X9" s="15"/>
      <c r="Y9" s="15"/>
      <c r="Z9" s="15"/>
      <c r="AA9" s="15"/>
      <c r="AB9" s="15"/>
      <c r="AC9" s="15" t="str">
        <f>IFERROR(IF($AJ9="","",VLOOKUP($AJ9,入力!$C:$S,12,0)&amp;""),"")</f>
        <v/>
      </c>
      <c r="AD9" s="15"/>
      <c r="AE9" s="15"/>
      <c r="AF9" s="15"/>
      <c r="AG9" s="16"/>
      <c r="AI9" s="5">
        <f t="shared" si="0"/>
        <v>1</v>
      </c>
      <c r="AJ9" s="4">
        <f t="shared" si="1"/>
        <v>6</v>
      </c>
    </row>
    <row r="10" spans="2:36" s="12" customFormat="1" ht="15" customHeight="1" x14ac:dyDescent="0.45">
      <c r="B10" s="11"/>
      <c r="D10" s="24" t="str">
        <f>IF($AI10=0,"",入力!$H$1)</f>
        <v>職員番号</v>
      </c>
      <c r="E10" s="24"/>
      <c r="F10" s="24"/>
      <c r="G10" s="12" t="str">
        <f>IFERROR(IF($AI10="","",VLOOKUP($AI10,入力!$C:$S,6,0)&amp;""),"")</f>
        <v>1111111</v>
      </c>
      <c r="Q10" s="13"/>
      <c r="R10" s="11"/>
      <c r="T10" s="24" t="str">
        <f>IF($AJ10=0,"",入力!$H$1)</f>
        <v>職員番号</v>
      </c>
      <c r="U10" s="24"/>
      <c r="V10" s="24"/>
      <c r="W10" s="12" t="str">
        <f>IFERROR(IF($AJ10="","",VLOOKUP($AJ10,入力!$C:$S,6,0)&amp;""),"")</f>
        <v/>
      </c>
      <c r="AG10" s="13"/>
      <c r="AI10" s="11">
        <f t="shared" si="0"/>
        <v>1</v>
      </c>
      <c r="AJ10" s="13">
        <f t="shared" si="1"/>
        <v>6</v>
      </c>
    </row>
    <row r="11" spans="2:36" s="12" customFormat="1" ht="15" customHeight="1" x14ac:dyDescent="0.45">
      <c r="B11" s="11"/>
      <c r="D11" s="24" t="str">
        <f>IF($AI11=0,"",入力!$I$1)</f>
        <v>所 属</v>
      </c>
      <c r="E11" s="24"/>
      <c r="F11" s="24"/>
      <c r="G11" s="12" t="str">
        <f>IFERROR(IF($AI11="","",VLOOKUP($AI11,入力!$C:$S,7,0)&amp;""),"")</f>
        <v>上級ルーム</v>
      </c>
      <c r="Q11" s="13"/>
      <c r="R11" s="11"/>
      <c r="T11" s="24" t="str">
        <f>IF($AJ11=0,"",入力!$I$1)</f>
        <v>所 属</v>
      </c>
      <c r="U11" s="24"/>
      <c r="V11" s="24"/>
      <c r="W11" s="12" t="str">
        <f>IFERROR(IF($AJ11="","",VLOOKUP($AJ11,入力!$C:$S,7,0)&amp;""),"")</f>
        <v/>
      </c>
      <c r="AG11" s="13"/>
      <c r="AI11" s="11">
        <f t="shared" si="0"/>
        <v>1</v>
      </c>
      <c r="AJ11" s="13">
        <f t="shared" si="1"/>
        <v>6</v>
      </c>
    </row>
    <row r="12" spans="2:36" s="12" customFormat="1" ht="15" customHeight="1" x14ac:dyDescent="0.45">
      <c r="B12" s="11"/>
      <c r="D12" s="24" t="str">
        <f>IF($AI12=0,"",入力!$J$1)</f>
        <v>役 職</v>
      </c>
      <c r="E12" s="24"/>
      <c r="F12" s="24"/>
      <c r="G12" s="12" t="str">
        <f>IFERROR(IF($AI12="","",VLOOKUP($AI12,入力!$C:$S,8,0)&amp;""),"")</f>
        <v>兄者</v>
      </c>
      <c r="Q12" s="13"/>
      <c r="R12" s="11"/>
      <c r="T12" s="24" t="str">
        <f>IF($AJ12=0,"",入力!$J$1)</f>
        <v>役 職</v>
      </c>
      <c r="U12" s="24"/>
      <c r="V12" s="24"/>
      <c r="W12" s="12" t="str">
        <f>IFERROR(IF($AJ12="","",VLOOKUP($AJ12,入力!$C:$S,8,0)&amp;""),"")</f>
        <v/>
      </c>
      <c r="AG12" s="13"/>
      <c r="AI12" s="11">
        <f t="shared" si="0"/>
        <v>1</v>
      </c>
      <c r="AJ12" s="13">
        <f t="shared" si="1"/>
        <v>6</v>
      </c>
    </row>
    <row r="13" spans="2:36" ht="15" customHeight="1" x14ac:dyDescent="0.45">
      <c r="B13" s="5"/>
      <c r="F13" s="24" t="str">
        <f>IFERROR(IF($AI13="","",VLOOKUP($AI13,入力!$C:$S,4,0)&amp;""),"")</f>
        <v>ゆうせん</v>
      </c>
      <c r="G13" s="24"/>
      <c r="H13" s="24"/>
      <c r="I13" s="24"/>
      <c r="J13" s="24"/>
      <c r="K13" s="24" t="str">
        <f>IFERROR(IF($AI13="","",VLOOKUP($AI13,入力!$C:$S,5,0)&amp;""),"")</f>
        <v>ねずみ</v>
      </c>
      <c r="L13" s="24"/>
      <c r="M13" s="24"/>
      <c r="N13" s="24"/>
      <c r="O13" s="24"/>
      <c r="P13" s="24"/>
      <c r="Q13" s="4"/>
      <c r="R13" s="5"/>
      <c r="V13" s="34" t="str">
        <f>IFERROR(IF($AJ13="","",VLOOKUP($AJ13,入力!$C:$S,4,0)&amp;""),"")</f>
        <v/>
      </c>
      <c r="W13" s="34"/>
      <c r="X13" s="34"/>
      <c r="Y13" s="34"/>
      <c r="Z13" s="34"/>
      <c r="AA13" s="34" t="str">
        <f>IFERROR(IF($AJ13="","",VLOOKUP($AJ13,入力!$C:$S,5,0)&amp;""),"")</f>
        <v/>
      </c>
      <c r="AB13" s="34"/>
      <c r="AC13" s="34"/>
      <c r="AD13" s="34"/>
      <c r="AE13" s="34"/>
      <c r="AF13" s="34"/>
      <c r="AG13" s="4"/>
      <c r="AI13" s="5">
        <f t="shared" si="0"/>
        <v>1</v>
      </c>
      <c r="AJ13" s="4">
        <f t="shared" si="1"/>
        <v>6</v>
      </c>
    </row>
    <row r="14" spans="2:36" ht="30" customHeight="1" x14ac:dyDescent="0.45">
      <c r="B14" s="5"/>
      <c r="D14" s="24" t="str">
        <f>IF($AI14=0,"",入力!$E$1)</f>
        <v>氏 名</v>
      </c>
      <c r="E14" s="24"/>
      <c r="F14" s="35" t="str">
        <f>IFERROR(IF($AI14="","",VLOOKUP($AI14,入力!$C:$S,2,0)&amp;""),"")</f>
        <v>有線</v>
      </c>
      <c r="G14" s="35"/>
      <c r="H14" s="35"/>
      <c r="I14" s="35"/>
      <c r="J14" s="35"/>
      <c r="K14" s="35" t="str">
        <f>IFERROR(IF($AI14="","",VLOOKUP($AI14,入力!$C:$S,3,0)&amp;""),"")</f>
        <v>ねずみ</v>
      </c>
      <c r="L14" s="35"/>
      <c r="M14" s="35"/>
      <c r="N14" s="35"/>
      <c r="O14" s="35"/>
      <c r="P14" s="35"/>
      <c r="Q14" s="4"/>
      <c r="R14" s="5"/>
      <c r="T14" s="24" t="str">
        <f>IF($AJ14=0,"",入力!$E$1)</f>
        <v>氏 名</v>
      </c>
      <c r="U14" s="24"/>
      <c r="V14" s="36" t="str">
        <f>IFERROR(IF($AJ14="","",VLOOKUP($AJ14,入力!$C:$S,2,0)&amp;""),"")</f>
        <v/>
      </c>
      <c r="W14" s="36"/>
      <c r="X14" s="36"/>
      <c r="Y14" s="36"/>
      <c r="Z14" s="36"/>
      <c r="AA14" s="36" t="str">
        <f>IFERROR(IF($AJ14="","",VLOOKUP($AJ14,入力!$C:$S,3,0)&amp;""),"")</f>
        <v/>
      </c>
      <c r="AB14" s="36"/>
      <c r="AC14" s="36"/>
      <c r="AD14" s="36"/>
      <c r="AE14" s="36"/>
      <c r="AF14" s="36"/>
      <c r="AG14" s="4"/>
      <c r="AI14" s="5">
        <f t="shared" si="0"/>
        <v>1</v>
      </c>
      <c r="AJ14" s="4">
        <f t="shared" si="1"/>
        <v>6</v>
      </c>
    </row>
    <row r="15" spans="2:36" ht="13.95" customHeight="1" x14ac:dyDescent="0.45">
      <c r="B15" s="5"/>
      <c r="C15" s="25" t="str">
        <f>IFERROR(IF(OR($AI15="",VLOOKUP($AI15,入力!$C:$S,13,0)=0),"","〒"&amp;VLOOKUP($AI15,入力!$C:$S,13,0)),"")</f>
        <v>〒aaa-aaaa</v>
      </c>
      <c r="D15" s="25"/>
      <c r="E15" s="25"/>
      <c r="F15" s="25"/>
      <c r="G15" s="25" t="str">
        <f>IFERROR(IF($AI15="","",VLOOKUP($AI15,入力!$C:$S,14,0)),"")&amp;" "&amp;IFERROR(IF($AI15="","",VLOOKUP($AI15,入力!$C:$S,15,0)),"")</f>
        <v>地球のどこか 心地よい家</v>
      </c>
      <c r="H15" s="25"/>
      <c r="I15" s="25"/>
      <c r="J15" s="25"/>
      <c r="K15" s="25"/>
      <c r="L15" s="25"/>
      <c r="M15" s="25"/>
      <c r="N15" s="25"/>
      <c r="O15" s="25"/>
      <c r="P15" s="25"/>
      <c r="Q15" s="26"/>
      <c r="R15" s="5"/>
      <c r="S15" s="25" t="str">
        <f>IFERROR(IF(OR($AJ15="",VLOOKUP($AJ15,入力!$C:$S,13,0)=0),"","〒"&amp;VLOOKUP($AJ15,入力!$C:$S,13,0)),"")</f>
        <v/>
      </c>
      <c r="T15" s="25"/>
      <c r="U15" s="25"/>
      <c r="V15" s="25"/>
      <c r="W15" s="25" t="str">
        <f>IFERROR(IF($AJ15="","",VLOOKUP($AJ15,入力!$C:$S,14,0)),"")&amp;" "&amp;IFERROR(IF($AJ15="","",VLOOKUP($AJ15,入力!$C:$S,15,0)),"")</f>
        <v xml:space="preserve"> </v>
      </c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I15" s="5">
        <f t="shared" si="0"/>
        <v>1</v>
      </c>
      <c r="AJ15" s="4">
        <f t="shared" si="1"/>
        <v>6</v>
      </c>
    </row>
    <row r="16" spans="2:36" ht="13.95" customHeight="1" x14ac:dyDescent="0.45">
      <c r="B16" s="6"/>
      <c r="C16" s="27" t="str">
        <f>IFERROR(IF(OR($AI16="",VLOOKUP($AI16,入力!$C:$S,16,0)=0),"",入力!$R$1&amp;VLOOKUP($AI16,入力!$C:$S,16,0)),"")</f>
        <v>TEL：aaaa-aaaa-aaaa</v>
      </c>
      <c r="D16" s="27"/>
      <c r="E16" s="27"/>
      <c r="F16" s="27"/>
      <c r="G16" s="27"/>
      <c r="H16" s="27"/>
      <c r="I16" s="27"/>
      <c r="J16" s="27" t="str">
        <f>IFERROR(IF(OR($AI16="",VLOOKUP($AI16,入力!$C:$T,17,0)=0),"",入力!$S$1&amp;VLOOKUP($AI16,入力!$C:$T,17,0)),"")</f>
        <v>FAX：bbbb-bbbb-bbbb</v>
      </c>
      <c r="K16" s="27"/>
      <c r="L16" s="27"/>
      <c r="M16" s="27"/>
      <c r="N16" s="27"/>
      <c r="O16" s="27"/>
      <c r="P16" s="27"/>
      <c r="Q16" s="8"/>
      <c r="R16" s="6"/>
      <c r="S16" s="27" t="str">
        <f>IFERROR(IF(OR($AJ16="",VLOOKUP($AJ16,入力!$C:$S,16,0)=0),"",入力!$R$1&amp;VLOOKUP($AJ16,入力!$C:$S,16,0)),"")</f>
        <v/>
      </c>
      <c r="T16" s="27"/>
      <c r="U16" s="27"/>
      <c r="V16" s="27"/>
      <c r="W16" s="27"/>
      <c r="X16" s="27"/>
      <c r="Y16" s="27"/>
      <c r="Z16" s="27" t="str">
        <f>IFERROR(IF(OR($AJ16="",VLOOKUP($AJ16,入力!$C:$T,17,0)=0),"",入力!$S$1&amp;VLOOKUP($AJ16,入力!$C:$T,17,0)),"")</f>
        <v/>
      </c>
      <c r="AA16" s="27"/>
      <c r="AB16" s="27"/>
      <c r="AC16" s="27"/>
      <c r="AD16" s="27"/>
      <c r="AE16" s="27"/>
      <c r="AF16" s="27"/>
      <c r="AG16" s="8"/>
      <c r="AI16" s="6">
        <f t="shared" si="0"/>
        <v>1</v>
      </c>
      <c r="AJ16" s="18">
        <f t="shared" si="1"/>
        <v>6</v>
      </c>
    </row>
    <row r="17" spans="2:36" ht="15" customHeight="1" x14ac:dyDescent="0.45">
      <c r="B17" s="19"/>
      <c r="C17" s="14" t="str">
        <f>IFERROR(IF($AI17="","",VLOOKUP($AI17,入力!$C:$S,9,0)&amp;""),"")</f>
        <v>〇〇こども園</v>
      </c>
      <c r="D17" s="14"/>
      <c r="E17" s="14"/>
      <c r="F17" s="14"/>
      <c r="G17" s="14"/>
      <c r="H17" s="14"/>
      <c r="I17" s="14"/>
      <c r="J17" s="14"/>
      <c r="K17" s="14"/>
      <c r="L17" s="14"/>
      <c r="M17" s="14" t="str">
        <f>IFERROR(IF($AI17="","",VLOOKUP($AI17,入力!$C:$S,11,0)&amp;""),"")</f>
        <v>〇〇法人</v>
      </c>
      <c r="N17" s="14"/>
      <c r="O17" s="14"/>
      <c r="P17" s="14"/>
      <c r="Q17" s="17"/>
      <c r="R17" s="19"/>
      <c r="S17" s="14" t="str">
        <f>IFERROR(IF($AJ17="","",VLOOKUP($AJ17,入力!$C:$S,9,0)&amp;""),"")</f>
        <v/>
      </c>
      <c r="T17" s="14"/>
      <c r="U17" s="14"/>
      <c r="V17" s="14"/>
      <c r="W17" s="14"/>
      <c r="X17" s="14"/>
      <c r="Y17" s="14"/>
      <c r="Z17" s="14"/>
      <c r="AA17" s="14"/>
      <c r="AB17" s="14"/>
      <c r="AC17" s="14" t="str">
        <f>IFERROR(IF($AJ17="","",VLOOKUP($AJ17,入力!$C:$S,11,0)&amp;""),"")</f>
        <v/>
      </c>
      <c r="AD17" s="14"/>
      <c r="AE17" s="14"/>
      <c r="AF17" s="14"/>
      <c r="AG17" s="17"/>
      <c r="AI17" s="7">
        <f t="shared" ref="AI17:AI25" si="2">$B$3</f>
        <v>2</v>
      </c>
      <c r="AJ17" s="3">
        <f t="shared" ref="AJ17:AJ25" si="3">$R$3</f>
        <v>7</v>
      </c>
    </row>
    <row r="18" spans="2:36" ht="22.05" customHeight="1" x14ac:dyDescent="0.45">
      <c r="B18" s="5"/>
      <c r="C18" s="15" t="str">
        <f>IFERROR(IF($AI18="","",VLOOKUP($AI18,入力!$C:$S,10,0)&amp;""),"")</f>
        <v>ねずみのこども園</v>
      </c>
      <c r="D18" s="15"/>
      <c r="E18" s="15"/>
      <c r="F18" s="15"/>
      <c r="G18" s="15"/>
      <c r="H18" s="15"/>
      <c r="I18" s="15"/>
      <c r="J18" s="15"/>
      <c r="K18" s="15"/>
      <c r="L18" s="15"/>
      <c r="M18" s="15" t="str">
        <f>IFERROR(IF($AI18="","",VLOOKUP($AI18,入力!$C:$S,12,0)&amp;""),"")</f>
        <v>救鼠会</v>
      </c>
      <c r="N18" s="15"/>
      <c r="O18" s="15"/>
      <c r="P18" s="15"/>
      <c r="Q18" s="16"/>
      <c r="R18" s="20"/>
      <c r="S18" s="15" t="str">
        <f>IFERROR(IF($AJ18="","",VLOOKUP($AJ18,入力!$C:$S,10,0)&amp;""),"")</f>
        <v/>
      </c>
      <c r="T18" s="15"/>
      <c r="U18" s="15"/>
      <c r="V18" s="15"/>
      <c r="W18" s="15"/>
      <c r="X18" s="15"/>
      <c r="Y18" s="15"/>
      <c r="Z18" s="15"/>
      <c r="AA18" s="15"/>
      <c r="AB18" s="15"/>
      <c r="AC18" s="15" t="str">
        <f>IFERROR(IF($AJ18="","",VLOOKUP($AJ18,入力!$C:$S,12,0)&amp;""),"")</f>
        <v/>
      </c>
      <c r="AD18" s="15"/>
      <c r="AE18" s="15"/>
      <c r="AF18" s="15"/>
      <c r="AG18" s="16"/>
      <c r="AI18" s="5">
        <f t="shared" si="2"/>
        <v>2</v>
      </c>
      <c r="AJ18" s="4">
        <f t="shared" si="3"/>
        <v>7</v>
      </c>
    </row>
    <row r="19" spans="2:36" s="12" customFormat="1" ht="15" customHeight="1" x14ac:dyDescent="0.45">
      <c r="B19" s="11"/>
      <c r="D19" s="24" t="str">
        <f>IF($AI19=0,"",入力!$H$1)</f>
        <v>職員番号</v>
      </c>
      <c r="E19" s="24"/>
      <c r="F19" s="24"/>
      <c r="G19" s="12" t="str">
        <f>IFERROR(IF($AI19="","",VLOOKUP($AI19,入力!$C:$S,6,0)&amp;""),"")</f>
        <v>2222222</v>
      </c>
      <c r="Q19" s="13"/>
      <c r="R19" s="11"/>
      <c r="T19" s="24" t="str">
        <f>IF($AJ19=0,"",入力!$H$1)</f>
        <v>職員番号</v>
      </c>
      <c r="U19" s="24"/>
      <c r="V19" s="24"/>
      <c r="W19" s="12" t="str">
        <f>IFERROR(IF($AJ19="","",VLOOKUP($AJ19,入力!$C:$S,6,0)&amp;""),"")</f>
        <v/>
      </c>
      <c r="AG19" s="13"/>
      <c r="AI19" s="5">
        <f t="shared" si="2"/>
        <v>2</v>
      </c>
      <c r="AJ19" s="4">
        <f t="shared" si="3"/>
        <v>7</v>
      </c>
    </row>
    <row r="20" spans="2:36" s="12" customFormat="1" ht="15" customHeight="1" x14ac:dyDescent="0.45">
      <c r="B20" s="11"/>
      <c r="D20" s="24" t="str">
        <f>IF($AI20=0,"",入力!$I$1)</f>
        <v>所 属</v>
      </c>
      <c r="E20" s="24"/>
      <c r="F20" s="24"/>
      <c r="G20" s="12" t="str">
        <f>IFERROR(IF($AI20="","",VLOOKUP($AI20,入力!$C:$S,7,0)&amp;""),"")</f>
        <v>中級ルーム</v>
      </c>
      <c r="Q20" s="13"/>
      <c r="R20" s="11"/>
      <c r="T20" s="24" t="str">
        <f>IF($AJ20=0,"",入力!$I$1)</f>
        <v>所 属</v>
      </c>
      <c r="U20" s="24"/>
      <c r="V20" s="24"/>
      <c r="W20" s="12" t="str">
        <f>IFERROR(IF($AJ20="","",VLOOKUP($AJ20,入力!$C:$S,7,0)&amp;""),"")</f>
        <v/>
      </c>
      <c r="AG20" s="13"/>
      <c r="AI20" s="5">
        <f t="shared" si="2"/>
        <v>2</v>
      </c>
      <c r="AJ20" s="4">
        <f t="shared" si="3"/>
        <v>7</v>
      </c>
    </row>
    <row r="21" spans="2:36" s="12" customFormat="1" ht="15" customHeight="1" x14ac:dyDescent="0.45">
      <c r="B21" s="11"/>
      <c r="D21" s="24" t="str">
        <f>IF($AI21=0,"",入力!$J$1)</f>
        <v>役 職</v>
      </c>
      <c r="E21" s="24"/>
      <c r="F21" s="24"/>
      <c r="G21" s="12" t="str">
        <f>IFERROR(IF($AI21="","",VLOOKUP($AI21,入力!$C:$S,8,0)&amp;""),"")</f>
        <v>弟者</v>
      </c>
      <c r="Q21" s="13"/>
      <c r="R21" s="11"/>
      <c r="T21" s="24" t="str">
        <f>IF($AJ21=0,"",入力!$J$1)</f>
        <v>役 職</v>
      </c>
      <c r="U21" s="24"/>
      <c r="V21" s="24"/>
      <c r="W21" s="12" t="str">
        <f>IFERROR(IF($AJ21="","",VLOOKUP($AJ21,入力!$C:$S,8,0)&amp;""),"")</f>
        <v/>
      </c>
      <c r="AG21" s="13"/>
      <c r="AI21" s="5">
        <f t="shared" si="2"/>
        <v>2</v>
      </c>
      <c r="AJ21" s="4">
        <f t="shared" si="3"/>
        <v>7</v>
      </c>
    </row>
    <row r="22" spans="2:36" ht="15" customHeight="1" x14ac:dyDescent="0.45">
      <c r="B22" s="5"/>
      <c r="F22" s="24" t="str">
        <f>IFERROR(IF($AI22="","",VLOOKUP($AI22,入力!$C:$S,4,0)&amp;""),"")</f>
        <v>むせん</v>
      </c>
      <c r="G22" s="24"/>
      <c r="H22" s="24"/>
      <c r="I22" s="24"/>
      <c r="J22" s="24"/>
      <c r="K22" s="24" t="str">
        <f>IFERROR(IF($AI22="","",VLOOKUP($AI22,入力!$C:$S,5,0)&amp;""),"")</f>
        <v>ねずみ</v>
      </c>
      <c r="L22" s="24"/>
      <c r="M22" s="24"/>
      <c r="N22" s="24"/>
      <c r="O22" s="24"/>
      <c r="P22" s="24"/>
      <c r="Q22" s="4"/>
      <c r="R22" s="5"/>
      <c r="V22" s="34" t="str">
        <f>IFERROR(IF($AJ22="","",VLOOKUP($AJ22,入力!$C:$S,4,0)&amp;""),"")</f>
        <v/>
      </c>
      <c r="W22" s="34"/>
      <c r="X22" s="34"/>
      <c r="Y22" s="34"/>
      <c r="Z22" s="34"/>
      <c r="AA22" s="34" t="str">
        <f>IFERROR(IF($AJ22="","",VLOOKUP($AJ22,入力!$C:$S,5,0)&amp;""),"")</f>
        <v/>
      </c>
      <c r="AB22" s="34"/>
      <c r="AC22" s="34"/>
      <c r="AD22" s="34"/>
      <c r="AE22" s="34"/>
      <c r="AF22" s="34"/>
      <c r="AG22" s="4"/>
      <c r="AI22" s="5">
        <f t="shared" si="2"/>
        <v>2</v>
      </c>
      <c r="AJ22" s="4">
        <f t="shared" si="3"/>
        <v>7</v>
      </c>
    </row>
    <row r="23" spans="2:36" ht="30" customHeight="1" x14ac:dyDescent="0.45">
      <c r="B23" s="5"/>
      <c r="D23" s="24" t="str">
        <f>IF($AI23=0,"",入力!$E$1)</f>
        <v>氏 名</v>
      </c>
      <c r="E23" s="24"/>
      <c r="F23" s="35" t="str">
        <f>IFERROR(IF($AI23="","",VLOOKUP($AI23,入力!$C:$S,2,0)&amp;""),"")</f>
        <v>無線</v>
      </c>
      <c r="G23" s="35"/>
      <c r="H23" s="35"/>
      <c r="I23" s="35"/>
      <c r="J23" s="35"/>
      <c r="K23" s="35" t="str">
        <f>IFERROR(IF($AI23="","",VLOOKUP($AI23,入力!$C:$S,3,0)&amp;""),"")</f>
        <v>ねずみ</v>
      </c>
      <c r="L23" s="35"/>
      <c r="M23" s="35"/>
      <c r="N23" s="35"/>
      <c r="O23" s="35"/>
      <c r="P23" s="35"/>
      <c r="Q23" s="4"/>
      <c r="R23" s="5"/>
      <c r="T23" s="24" t="str">
        <f>IF($AJ23=0,"",入力!$E$1)</f>
        <v>氏 名</v>
      </c>
      <c r="U23" s="24"/>
      <c r="V23" s="36" t="str">
        <f>IFERROR(IF($AJ23="","",VLOOKUP($AJ23,入力!$C:$S,2,0)&amp;""),"")</f>
        <v/>
      </c>
      <c r="W23" s="36"/>
      <c r="X23" s="36"/>
      <c r="Y23" s="36"/>
      <c r="Z23" s="36"/>
      <c r="AA23" s="36" t="str">
        <f>IFERROR(IF($AJ23="","",VLOOKUP($AJ23,入力!$C:$S,3,0)&amp;""),"")</f>
        <v/>
      </c>
      <c r="AB23" s="36"/>
      <c r="AC23" s="36"/>
      <c r="AD23" s="36"/>
      <c r="AE23" s="36"/>
      <c r="AF23" s="36"/>
      <c r="AG23" s="4"/>
      <c r="AI23" s="5">
        <f t="shared" si="2"/>
        <v>2</v>
      </c>
      <c r="AJ23" s="4">
        <f t="shared" si="3"/>
        <v>7</v>
      </c>
    </row>
    <row r="24" spans="2:36" ht="13.95" customHeight="1" x14ac:dyDescent="0.45">
      <c r="B24" s="5"/>
      <c r="C24" s="25" t="str">
        <f>IFERROR(IF(OR($AI24="",VLOOKUP($AI24,入力!$C:$S,13,0)=0),"","〒"&amp;VLOOKUP($AI24,入力!$C:$S,13,0)),"")</f>
        <v>〒aaa-aaaa</v>
      </c>
      <c r="D24" s="25"/>
      <c r="E24" s="25"/>
      <c r="F24" s="25"/>
      <c r="G24" s="25" t="str">
        <f>IFERROR(IF($AI24="","",VLOOKUP($AI24,入力!$C:$S,14,0)),"")&amp;" "&amp;IFERROR(IF($AI24="","",VLOOKUP($AI24,入力!$C:$S,15,0)),"")</f>
        <v>地球のどこか 散らかった部屋</v>
      </c>
      <c r="H24" s="25"/>
      <c r="I24" s="25"/>
      <c r="J24" s="25"/>
      <c r="K24" s="25"/>
      <c r="L24" s="25"/>
      <c r="M24" s="25"/>
      <c r="N24" s="25"/>
      <c r="O24" s="25"/>
      <c r="P24" s="25"/>
      <c r="Q24" s="26"/>
      <c r="R24" s="5"/>
      <c r="S24" s="25" t="str">
        <f>IFERROR(IF(OR($AJ24="",VLOOKUP($AJ24,入力!$C:$S,13,0)=0),"","〒"&amp;VLOOKUP($AJ24,入力!$C:$S,13,0)),"")</f>
        <v/>
      </c>
      <c r="T24" s="25"/>
      <c r="U24" s="25"/>
      <c r="V24" s="25"/>
      <c r="W24" s="25" t="str">
        <f>IFERROR(IF($AJ24="","",VLOOKUP($AJ24,入力!$C:$S,14,0)),"")&amp;" "&amp;IFERROR(IF($AJ24="","",VLOOKUP($AJ24,入力!$C:$S,15,0)),"")</f>
        <v xml:space="preserve"> </v>
      </c>
      <c r="X24" s="25"/>
      <c r="Y24" s="25"/>
      <c r="Z24" s="25"/>
      <c r="AA24" s="25"/>
      <c r="AB24" s="25"/>
      <c r="AC24" s="25"/>
      <c r="AD24" s="25"/>
      <c r="AE24" s="25"/>
      <c r="AF24" s="25"/>
      <c r="AG24" s="26"/>
      <c r="AI24" s="5">
        <f t="shared" si="2"/>
        <v>2</v>
      </c>
      <c r="AJ24" s="4">
        <f t="shared" si="3"/>
        <v>7</v>
      </c>
    </row>
    <row r="25" spans="2:36" ht="13.95" customHeight="1" x14ac:dyDescent="0.45">
      <c r="B25" s="6"/>
      <c r="C25" s="27" t="str">
        <f>IFERROR(IF(OR($AI25="",VLOOKUP($AI25,入力!$C:$S,16,0)=0),"",入力!$R$1&amp;VLOOKUP($AI25,入力!$C:$S,16,0)),"")</f>
        <v>TEL：aaaa-aaaa-aaaa</v>
      </c>
      <c r="D25" s="27"/>
      <c r="E25" s="27"/>
      <c r="F25" s="27"/>
      <c r="G25" s="27"/>
      <c r="H25" s="27"/>
      <c r="I25" s="27"/>
      <c r="J25" s="27" t="str">
        <f>IFERROR(IF(OR($AI25="",VLOOKUP($AI25,入力!$C:$T,17,0)=0),"",入力!$S$1&amp;VLOOKUP($AI25,入力!$C:$T,17,0)),"")</f>
        <v>FAX：aaaa-aaaa-aaaa</v>
      </c>
      <c r="K25" s="27"/>
      <c r="L25" s="27"/>
      <c r="M25" s="27"/>
      <c r="N25" s="27"/>
      <c r="O25" s="27"/>
      <c r="P25" s="27"/>
      <c r="Q25" s="8"/>
      <c r="R25" s="6"/>
      <c r="S25" s="27" t="str">
        <f>IFERROR(IF(OR($AJ25="",VLOOKUP($AJ25,入力!$C:$S,16,0)=0),"",入力!$R$1&amp;VLOOKUP($AJ25,入力!$C:$S,16,0)),"")</f>
        <v/>
      </c>
      <c r="T25" s="27"/>
      <c r="U25" s="27"/>
      <c r="V25" s="27"/>
      <c r="W25" s="27"/>
      <c r="X25" s="27"/>
      <c r="Y25" s="27"/>
      <c r="Z25" s="27" t="str">
        <f>IFERROR(IF(OR($AJ25="",VLOOKUP($AJ25,入力!$C:$T,17,0)=0),"",入力!$S$1&amp;VLOOKUP($AJ25,入力!$C:$T,17,0)),"")</f>
        <v/>
      </c>
      <c r="AA25" s="27"/>
      <c r="AB25" s="27"/>
      <c r="AC25" s="27"/>
      <c r="AD25" s="27"/>
      <c r="AE25" s="27"/>
      <c r="AF25" s="27"/>
      <c r="AG25" s="8"/>
      <c r="AI25" s="6">
        <f t="shared" si="2"/>
        <v>2</v>
      </c>
      <c r="AJ25" s="18">
        <f t="shared" si="3"/>
        <v>7</v>
      </c>
    </row>
    <row r="26" spans="2:36" ht="15" customHeight="1" x14ac:dyDescent="0.45">
      <c r="B26" s="19"/>
      <c r="C26" s="14" t="str">
        <f>IFERROR(IF($AI26="","",VLOOKUP($AI26,入力!$C:$S,9,0)&amp;""),"")</f>
        <v>〇〇こども園</v>
      </c>
      <c r="D26" s="14"/>
      <c r="E26" s="14"/>
      <c r="F26" s="14"/>
      <c r="G26" s="14"/>
      <c r="H26" s="14"/>
      <c r="I26" s="14"/>
      <c r="J26" s="14"/>
      <c r="K26" s="14"/>
      <c r="L26" s="14"/>
      <c r="M26" s="14" t="str">
        <f>IFERROR(IF($AI26="","",VLOOKUP($AI26,入力!$C:$S,11,0)&amp;""),"")</f>
        <v>〇〇法人</v>
      </c>
      <c r="N26" s="14"/>
      <c r="O26" s="14"/>
      <c r="P26" s="14"/>
      <c r="Q26" s="17"/>
      <c r="R26" s="19"/>
      <c r="S26" s="14" t="str">
        <f>IFERROR(IF($AJ26="","",VLOOKUP($AJ26,入力!$C:$S,9,0)&amp;""),"")</f>
        <v/>
      </c>
      <c r="T26" s="14"/>
      <c r="U26" s="14"/>
      <c r="V26" s="14"/>
      <c r="W26" s="14"/>
      <c r="X26" s="14"/>
      <c r="Y26" s="14"/>
      <c r="Z26" s="14"/>
      <c r="AA26" s="14"/>
      <c r="AB26" s="14"/>
      <c r="AC26" s="14" t="str">
        <f>IFERROR(IF($AJ26="","",VLOOKUP($AJ26,入力!$C:$S,11,0)&amp;""),"")</f>
        <v/>
      </c>
      <c r="AD26" s="14"/>
      <c r="AE26" s="14"/>
      <c r="AF26" s="14"/>
      <c r="AG26" s="17"/>
      <c r="AI26" s="7">
        <f t="shared" ref="AI26:AI34" si="4">$B$4</f>
        <v>3</v>
      </c>
      <c r="AJ26" s="3">
        <f t="shared" ref="AJ26:AJ34" si="5">$R$4</f>
        <v>8</v>
      </c>
    </row>
    <row r="27" spans="2:36" ht="22.05" customHeight="1" x14ac:dyDescent="0.45">
      <c r="B27" s="5"/>
      <c r="C27" s="15" t="str">
        <f>IFERROR(IF($AI27="","",VLOOKUP($AI27,入力!$C:$S,10,0)&amp;""),"")</f>
        <v>ねずみのこども園</v>
      </c>
      <c r="D27" s="15"/>
      <c r="E27" s="15"/>
      <c r="F27" s="15"/>
      <c r="G27" s="15"/>
      <c r="H27" s="15"/>
      <c r="I27" s="15"/>
      <c r="J27" s="15"/>
      <c r="K27" s="15"/>
      <c r="L27" s="15"/>
      <c r="M27" s="15" t="str">
        <f>IFERROR(IF($AI27="","",VLOOKUP($AI27,入力!$C:$S,12,0)&amp;""),"")</f>
        <v>救鼠会</v>
      </c>
      <c r="N27" s="15"/>
      <c r="O27" s="15"/>
      <c r="P27" s="15"/>
      <c r="Q27" s="16"/>
      <c r="R27" s="20"/>
      <c r="S27" s="15" t="str">
        <f>IFERROR(IF($AJ27="","",VLOOKUP($AJ27,入力!$C:$S,10,0)&amp;""),"")</f>
        <v/>
      </c>
      <c r="T27" s="15"/>
      <c r="U27" s="15"/>
      <c r="V27" s="15"/>
      <c r="W27" s="15"/>
      <c r="X27" s="15"/>
      <c r="Y27" s="15"/>
      <c r="Z27" s="15"/>
      <c r="AA27" s="15"/>
      <c r="AB27" s="15"/>
      <c r="AC27" s="15" t="str">
        <f>IFERROR(IF($AJ27="","",VLOOKUP($AJ27,入力!$C:$S,12,0)&amp;""),"")</f>
        <v/>
      </c>
      <c r="AD27" s="15"/>
      <c r="AE27" s="15"/>
      <c r="AF27" s="15"/>
      <c r="AG27" s="16"/>
      <c r="AI27" s="5">
        <f t="shared" si="4"/>
        <v>3</v>
      </c>
      <c r="AJ27" s="4">
        <f t="shared" si="5"/>
        <v>8</v>
      </c>
    </row>
    <row r="28" spans="2:36" s="12" customFormat="1" ht="15" customHeight="1" x14ac:dyDescent="0.45">
      <c r="B28" s="11"/>
      <c r="D28" s="24" t="str">
        <f>IF($AI28=0,"",入力!$H$1)</f>
        <v>職員番号</v>
      </c>
      <c r="E28" s="24"/>
      <c r="F28" s="24"/>
      <c r="G28" s="12" t="str">
        <f>IFERROR(IF($AI28="","",VLOOKUP($AI28,入力!$C:$S,6,0)&amp;""),"")</f>
        <v>3333333</v>
      </c>
      <c r="Q28" s="13"/>
      <c r="R28" s="11"/>
      <c r="T28" s="24" t="str">
        <f>IF($AJ28=0,"",入力!$H$1)</f>
        <v>職員番号</v>
      </c>
      <c r="U28" s="24"/>
      <c r="V28" s="24"/>
      <c r="W28" s="12" t="str">
        <f>IFERROR(IF($AJ28="","",VLOOKUP($AJ28,入力!$C:$S,6,0)&amp;""),"")</f>
        <v/>
      </c>
      <c r="AG28" s="13"/>
      <c r="AI28" s="5">
        <f t="shared" si="4"/>
        <v>3</v>
      </c>
      <c r="AJ28" s="4">
        <f t="shared" si="5"/>
        <v>8</v>
      </c>
    </row>
    <row r="29" spans="2:36" s="12" customFormat="1" ht="15" customHeight="1" x14ac:dyDescent="0.45">
      <c r="B29" s="11"/>
      <c r="D29" s="24" t="str">
        <f>IF($AI29=0,"",入力!$I$1)</f>
        <v>所 属</v>
      </c>
      <c r="E29" s="24"/>
      <c r="F29" s="24"/>
      <c r="G29" s="12" t="str">
        <f>IFERROR(IF($AI29="","",VLOOKUP($AI29,入力!$C:$S,7,0)&amp;""),"")</f>
        <v>下級ルーム</v>
      </c>
      <c r="Q29" s="13"/>
      <c r="R29" s="11"/>
      <c r="T29" s="24" t="str">
        <f>IF($AJ29=0,"",入力!$I$1)</f>
        <v>所 属</v>
      </c>
      <c r="U29" s="24"/>
      <c r="V29" s="24"/>
      <c r="W29" s="12" t="str">
        <f>IFERROR(IF($AJ29="","",VLOOKUP($AJ29,入力!$C:$S,7,0)&amp;""),"")</f>
        <v/>
      </c>
      <c r="AG29" s="13"/>
      <c r="AI29" s="5">
        <f t="shared" si="4"/>
        <v>3</v>
      </c>
      <c r="AJ29" s="4">
        <f t="shared" si="5"/>
        <v>8</v>
      </c>
    </row>
    <row r="30" spans="2:36" s="12" customFormat="1" ht="15" customHeight="1" x14ac:dyDescent="0.45">
      <c r="B30" s="11"/>
      <c r="D30" s="24" t="str">
        <f>IF($AI30=0,"",入力!$J$1)</f>
        <v>役 職</v>
      </c>
      <c r="E30" s="24"/>
      <c r="F30" s="24"/>
      <c r="G30" s="12" t="str">
        <f>IFERROR(IF($AI30="","",VLOOKUP($AI30,入力!$C:$S,8,0)&amp;""),"")</f>
        <v>妹者</v>
      </c>
      <c r="Q30" s="13"/>
      <c r="R30" s="11"/>
      <c r="T30" s="24" t="str">
        <f>IF($AJ30=0,"",入力!$J$1)</f>
        <v>役 職</v>
      </c>
      <c r="U30" s="24"/>
      <c r="V30" s="24"/>
      <c r="W30" s="12" t="str">
        <f>IFERROR(IF($AJ30="","",VLOOKUP($AJ30,入力!$C:$S,8,0)&amp;""),"")</f>
        <v/>
      </c>
      <c r="AG30" s="13"/>
      <c r="AI30" s="5">
        <f t="shared" si="4"/>
        <v>3</v>
      </c>
      <c r="AJ30" s="4">
        <f t="shared" si="5"/>
        <v>8</v>
      </c>
    </row>
    <row r="31" spans="2:36" ht="15" customHeight="1" x14ac:dyDescent="0.45">
      <c r="B31" s="5"/>
      <c r="F31" s="24" t="str">
        <f>IFERROR(IF($AI31="","",VLOOKUP($AI31,入力!$C:$S,4,0)&amp;""),"")</f>
        <v>たま</v>
      </c>
      <c r="G31" s="24"/>
      <c r="H31" s="24"/>
      <c r="I31" s="24"/>
      <c r="J31" s="24"/>
      <c r="K31" s="24" t="str">
        <f>IFERROR(IF($AI31="","",VLOOKUP($AI31,入力!$C:$S,5,0)&amp;""),"")</f>
        <v>ねずみ</v>
      </c>
      <c r="L31" s="24"/>
      <c r="M31" s="24"/>
      <c r="N31" s="24"/>
      <c r="O31" s="24"/>
      <c r="P31" s="24"/>
      <c r="Q31" s="4"/>
      <c r="R31" s="5"/>
      <c r="V31" s="34" t="str">
        <f>IFERROR(IF($AJ31="","",VLOOKUP($AJ31,入力!$C:$S,4,0)&amp;""),"")</f>
        <v/>
      </c>
      <c r="W31" s="34"/>
      <c r="X31" s="34"/>
      <c r="Y31" s="34"/>
      <c r="Z31" s="34"/>
      <c r="AA31" s="34" t="str">
        <f>IFERROR(IF($AJ31="","",VLOOKUP($AJ31,入力!$C:$S,5,0)&amp;""),"")</f>
        <v/>
      </c>
      <c r="AB31" s="34"/>
      <c r="AC31" s="34"/>
      <c r="AD31" s="34"/>
      <c r="AE31" s="34"/>
      <c r="AF31" s="34"/>
      <c r="AG31" s="4"/>
      <c r="AI31" s="5">
        <f t="shared" si="4"/>
        <v>3</v>
      </c>
      <c r="AJ31" s="4">
        <f t="shared" si="5"/>
        <v>8</v>
      </c>
    </row>
    <row r="32" spans="2:36" ht="30" customHeight="1" x14ac:dyDescent="0.45">
      <c r="B32" s="5"/>
      <c r="D32" s="24" t="str">
        <f>IF($AI32=0,"",入力!$E$1)</f>
        <v>氏 名</v>
      </c>
      <c r="E32" s="24"/>
      <c r="F32" s="35" t="str">
        <f>IFERROR(IF($AI32="","",VLOOKUP($AI32,入力!$C:$S,2,0)&amp;""),"")</f>
        <v>球</v>
      </c>
      <c r="G32" s="35"/>
      <c r="H32" s="35"/>
      <c r="I32" s="35"/>
      <c r="J32" s="35"/>
      <c r="K32" s="35" t="str">
        <f>IFERROR(IF($AI32="","",VLOOKUP($AI32,入力!$C:$S,3,0)&amp;""),"")</f>
        <v>ねずみ</v>
      </c>
      <c r="L32" s="35"/>
      <c r="M32" s="35"/>
      <c r="N32" s="35"/>
      <c r="O32" s="35"/>
      <c r="P32" s="35"/>
      <c r="Q32" s="4"/>
      <c r="R32" s="5"/>
      <c r="T32" s="24" t="str">
        <f>IF($AJ32=0,"",入力!$E$1)</f>
        <v>氏 名</v>
      </c>
      <c r="U32" s="24"/>
      <c r="V32" s="36" t="str">
        <f>IFERROR(IF($AJ32="","",VLOOKUP($AJ32,入力!$C:$S,2,0)&amp;""),"")</f>
        <v/>
      </c>
      <c r="W32" s="36"/>
      <c r="X32" s="36"/>
      <c r="Y32" s="36"/>
      <c r="Z32" s="36"/>
      <c r="AA32" s="36" t="str">
        <f>IFERROR(IF($AJ32="","",VLOOKUP($AJ32,入力!$C:$S,3,0)&amp;""),"")</f>
        <v/>
      </c>
      <c r="AB32" s="36"/>
      <c r="AC32" s="36"/>
      <c r="AD32" s="36"/>
      <c r="AE32" s="36"/>
      <c r="AF32" s="36"/>
      <c r="AG32" s="4"/>
      <c r="AI32" s="5">
        <f t="shared" si="4"/>
        <v>3</v>
      </c>
      <c r="AJ32" s="4">
        <f t="shared" si="5"/>
        <v>8</v>
      </c>
    </row>
    <row r="33" spans="2:36" ht="13.95" customHeight="1" x14ac:dyDescent="0.45">
      <c r="B33" s="5"/>
      <c r="C33" s="25" t="str">
        <f>IFERROR(IF(OR($AI33="",VLOOKUP($AI33,入力!$C:$S,13,0)=0),"","〒"&amp;VLOOKUP($AI33,入力!$C:$S,13,0)),"")</f>
        <v>〒aaa-aaaa</v>
      </c>
      <c r="D33" s="25"/>
      <c r="E33" s="25"/>
      <c r="F33" s="25"/>
      <c r="G33" s="25" t="str">
        <f>IFERROR(IF($AI33="","",VLOOKUP($AI33,入力!$C:$S,14,0)),"")&amp;" "&amp;IFERROR(IF($AI33="","",VLOOKUP($AI33,入力!$C:$S,15,0)),"")</f>
        <v>地球のどこか アパート</v>
      </c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5"/>
      <c r="S33" s="25" t="str">
        <f>IFERROR(IF(OR($AJ33="",VLOOKUP($AJ33,入力!$C:$S,13,0)=0),"","〒"&amp;VLOOKUP($AJ33,入力!$C:$S,13,0)),"")</f>
        <v/>
      </c>
      <c r="T33" s="25"/>
      <c r="U33" s="25"/>
      <c r="V33" s="25"/>
      <c r="W33" s="25" t="str">
        <f>IFERROR(IF($AJ33="","",VLOOKUP($AJ33,入力!$C:$S,14,0)),"")&amp;" "&amp;IFERROR(IF($AJ33="","",VLOOKUP($AJ33,入力!$C:$S,15,0)),"")</f>
        <v xml:space="preserve"> </v>
      </c>
      <c r="X33" s="25"/>
      <c r="Y33" s="25"/>
      <c r="Z33" s="25"/>
      <c r="AA33" s="25"/>
      <c r="AB33" s="25"/>
      <c r="AC33" s="25"/>
      <c r="AD33" s="25"/>
      <c r="AE33" s="25"/>
      <c r="AF33" s="25"/>
      <c r="AG33" s="26"/>
      <c r="AI33" s="5">
        <f t="shared" si="4"/>
        <v>3</v>
      </c>
      <c r="AJ33" s="4">
        <f t="shared" si="5"/>
        <v>8</v>
      </c>
    </row>
    <row r="34" spans="2:36" ht="13.95" customHeight="1" x14ac:dyDescent="0.45">
      <c r="B34" s="6"/>
      <c r="C34" s="27" t="str">
        <f>IFERROR(IF(OR($AI34="",VLOOKUP($AI34,入力!$C:$S,16,0)=0),"",入力!$R$1&amp;VLOOKUP($AI34,入力!$C:$S,16,0)),"")</f>
        <v>TEL：aaaa-aaaa-aaaa</v>
      </c>
      <c r="D34" s="27"/>
      <c r="E34" s="27"/>
      <c r="F34" s="27"/>
      <c r="G34" s="27"/>
      <c r="H34" s="27"/>
      <c r="I34" s="27"/>
      <c r="J34" s="27" t="str">
        <f>IFERROR(IF(OR($AI34="",VLOOKUP($AI34,入力!$C:$T,17,0)=0),"",入力!$S$1&amp;VLOOKUP($AI34,入力!$C:$T,17,0)),"")</f>
        <v>FAX：aaaa-aaaa-aaaa</v>
      </c>
      <c r="K34" s="27"/>
      <c r="L34" s="27"/>
      <c r="M34" s="27"/>
      <c r="N34" s="27"/>
      <c r="O34" s="27"/>
      <c r="P34" s="27"/>
      <c r="Q34" s="8"/>
      <c r="R34" s="6"/>
      <c r="S34" s="27" t="str">
        <f>IFERROR(IF(OR($AJ34="",VLOOKUP($AJ34,入力!$C:$S,16,0)=0),"",入力!$R$1&amp;VLOOKUP($AJ34,入力!$C:$S,16,0)),"")</f>
        <v/>
      </c>
      <c r="T34" s="27"/>
      <c r="U34" s="27"/>
      <c r="V34" s="27"/>
      <c r="W34" s="27"/>
      <c r="X34" s="27"/>
      <c r="Y34" s="27"/>
      <c r="Z34" s="27" t="str">
        <f>IFERROR(IF(OR($AJ34="",VLOOKUP($AJ34,入力!$C:$T,17,0)=0),"",入力!$S$1&amp;VLOOKUP($AJ34,入力!$C:$T,17,0)),"")</f>
        <v/>
      </c>
      <c r="AA34" s="27"/>
      <c r="AB34" s="27"/>
      <c r="AC34" s="27"/>
      <c r="AD34" s="27"/>
      <c r="AE34" s="27"/>
      <c r="AF34" s="27"/>
      <c r="AG34" s="8"/>
      <c r="AI34" s="6">
        <f t="shared" si="4"/>
        <v>3</v>
      </c>
      <c r="AJ34" s="18">
        <f t="shared" si="5"/>
        <v>8</v>
      </c>
    </row>
    <row r="35" spans="2:36" ht="15" customHeight="1" x14ac:dyDescent="0.45">
      <c r="B35" s="19"/>
      <c r="C35" s="14" t="str">
        <f>IFERROR(IF($AI35="","",VLOOKUP($AI35,入力!$C:$S,9,0)&amp;""),"")</f>
        <v/>
      </c>
      <c r="D35" s="14"/>
      <c r="E35" s="14"/>
      <c r="F35" s="14"/>
      <c r="G35" s="14"/>
      <c r="H35" s="14"/>
      <c r="I35" s="14"/>
      <c r="J35" s="14"/>
      <c r="K35" s="14"/>
      <c r="L35" s="14"/>
      <c r="M35" s="14" t="str">
        <f>IFERROR(IF($AI35="","",VLOOKUP($AI35,入力!$C:$S,11,0)&amp;""),"")</f>
        <v/>
      </c>
      <c r="N35" s="14"/>
      <c r="O35" s="14"/>
      <c r="P35" s="14"/>
      <c r="Q35" s="17"/>
      <c r="R35" s="19"/>
      <c r="S35" s="14" t="str">
        <f>IFERROR(IF($AJ35="","",VLOOKUP($AJ35,入力!$C:$S,9,0)&amp;""),"")</f>
        <v/>
      </c>
      <c r="T35" s="14"/>
      <c r="U35" s="14"/>
      <c r="V35" s="14"/>
      <c r="W35" s="14"/>
      <c r="X35" s="14"/>
      <c r="Y35" s="14"/>
      <c r="Z35" s="14"/>
      <c r="AA35" s="14"/>
      <c r="AB35" s="14"/>
      <c r="AC35" s="14" t="str">
        <f>IFERROR(IF($AJ35="","",VLOOKUP($AJ35,入力!$C:$S,11,0)&amp;""),"")</f>
        <v/>
      </c>
      <c r="AD35" s="14"/>
      <c r="AE35" s="14"/>
      <c r="AF35" s="14"/>
      <c r="AG35" s="17"/>
      <c r="AI35" s="7">
        <f t="shared" ref="AI35:AI43" si="6">$B$5</f>
        <v>4</v>
      </c>
      <c r="AJ35" s="3">
        <f t="shared" ref="AJ35:AJ43" si="7">$R$5</f>
        <v>9</v>
      </c>
    </row>
    <row r="36" spans="2:36" ht="22.05" customHeight="1" x14ac:dyDescent="0.45">
      <c r="B36" s="5"/>
      <c r="C36" s="15" t="str">
        <f>IFERROR(IF($AI36="","",VLOOKUP($AI36,入力!$C:$S,10,0)&amp;""),"")</f>
        <v/>
      </c>
      <c r="D36" s="15"/>
      <c r="E36" s="15"/>
      <c r="F36" s="15"/>
      <c r="G36" s="15"/>
      <c r="H36" s="15"/>
      <c r="I36" s="15"/>
      <c r="J36" s="15"/>
      <c r="K36" s="15"/>
      <c r="L36" s="15"/>
      <c r="M36" s="15" t="str">
        <f>IFERROR(IF($AI36="","",VLOOKUP($AI36,入力!$C:$S,12,0)&amp;""),"")</f>
        <v/>
      </c>
      <c r="N36" s="15"/>
      <c r="O36" s="15"/>
      <c r="P36" s="15"/>
      <c r="Q36" s="16"/>
      <c r="R36" s="20"/>
      <c r="S36" s="15" t="str">
        <f>IFERROR(IF($AJ36="","",VLOOKUP($AJ36,入力!$C:$S,10,0)&amp;""),"")</f>
        <v/>
      </c>
      <c r="T36" s="15"/>
      <c r="U36" s="15"/>
      <c r="V36" s="15"/>
      <c r="W36" s="15"/>
      <c r="X36" s="15"/>
      <c r="Y36" s="15"/>
      <c r="Z36" s="15"/>
      <c r="AA36" s="15"/>
      <c r="AB36" s="15"/>
      <c r="AC36" s="15" t="str">
        <f>IFERROR(IF($AJ36="","",VLOOKUP($AJ36,入力!$C:$S,12,0)&amp;""),"")</f>
        <v/>
      </c>
      <c r="AD36" s="15"/>
      <c r="AE36" s="15"/>
      <c r="AF36" s="15"/>
      <c r="AG36" s="16"/>
      <c r="AI36" s="5">
        <f t="shared" si="6"/>
        <v>4</v>
      </c>
      <c r="AJ36" s="4">
        <f t="shared" si="7"/>
        <v>9</v>
      </c>
    </row>
    <row r="37" spans="2:36" s="12" customFormat="1" ht="15" customHeight="1" x14ac:dyDescent="0.45">
      <c r="B37" s="11"/>
      <c r="D37" s="24" t="str">
        <f>IF($AI37=0,"",入力!$H$1)</f>
        <v>職員番号</v>
      </c>
      <c r="E37" s="24"/>
      <c r="F37" s="24"/>
      <c r="G37" s="12" t="str">
        <f>IFERROR(IF($AI37="","",VLOOKUP($AI37,入力!$C:$S,6,0)&amp;""),"")</f>
        <v/>
      </c>
      <c r="Q37" s="13"/>
      <c r="R37" s="11"/>
      <c r="T37" s="24" t="str">
        <f>IF($AJ37=0,"",入力!$H$1)</f>
        <v>職員番号</v>
      </c>
      <c r="U37" s="24"/>
      <c r="V37" s="24"/>
      <c r="W37" s="12" t="str">
        <f>IFERROR(IF($AJ37="","",VLOOKUP($AJ37,入力!$C:$S,6,0)&amp;""),"")</f>
        <v/>
      </c>
      <c r="AG37" s="13"/>
      <c r="AI37" s="5">
        <f t="shared" si="6"/>
        <v>4</v>
      </c>
      <c r="AJ37" s="4">
        <f t="shared" si="7"/>
        <v>9</v>
      </c>
    </row>
    <row r="38" spans="2:36" s="12" customFormat="1" ht="15" customHeight="1" x14ac:dyDescent="0.45">
      <c r="B38" s="11"/>
      <c r="D38" s="24" t="str">
        <f>IF($AI38=0,"",入力!$I$1)</f>
        <v>所 属</v>
      </c>
      <c r="E38" s="24"/>
      <c r="F38" s="24"/>
      <c r="G38" s="12" t="str">
        <f>IFERROR(IF($AI38="","",VLOOKUP($AI38,入力!$C:$S,7,0)&amp;""),"")</f>
        <v/>
      </c>
      <c r="Q38" s="13"/>
      <c r="R38" s="11"/>
      <c r="T38" s="24" t="str">
        <f>IF($AJ38=0,"",入力!$I$1)</f>
        <v>所 属</v>
      </c>
      <c r="U38" s="24"/>
      <c r="V38" s="24"/>
      <c r="W38" s="12" t="str">
        <f>IFERROR(IF($AJ38="","",VLOOKUP($AJ38,入力!$C:$S,7,0)&amp;""),"")</f>
        <v/>
      </c>
      <c r="AG38" s="13"/>
      <c r="AI38" s="5">
        <f t="shared" si="6"/>
        <v>4</v>
      </c>
      <c r="AJ38" s="4">
        <f t="shared" si="7"/>
        <v>9</v>
      </c>
    </row>
    <row r="39" spans="2:36" s="12" customFormat="1" ht="15" customHeight="1" x14ac:dyDescent="0.45">
      <c r="B39" s="11"/>
      <c r="D39" s="24" t="str">
        <f>IF($AI39=0,"",入力!$J$1)</f>
        <v>役 職</v>
      </c>
      <c r="E39" s="24"/>
      <c r="F39" s="24"/>
      <c r="G39" s="12" t="str">
        <f>IFERROR(IF($AI39="","",VLOOKUP($AI39,入力!$C:$S,8,0)&amp;""),"")</f>
        <v/>
      </c>
      <c r="Q39" s="13"/>
      <c r="R39" s="11"/>
      <c r="T39" s="24" t="str">
        <f>IF($AJ39=0,"",入力!$J$1)</f>
        <v>役 職</v>
      </c>
      <c r="U39" s="24"/>
      <c r="V39" s="24"/>
      <c r="W39" s="12" t="str">
        <f>IFERROR(IF($AJ39="","",VLOOKUP($AJ39,入力!$C:$S,8,0)&amp;""),"")</f>
        <v/>
      </c>
      <c r="AG39" s="13"/>
      <c r="AI39" s="5">
        <f t="shared" si="6"/>
        <v>4</v>
      </c>
      <c r="AJ39" s="4">
        <f t="shared" si="7"/>
        <v>9</v>
      </c>
    </row>
    <row r="40" spans="2:36" ht="15" customHeight="1" x14ac:dyDescent="0.45">
      <c r="B40" s="5"/>
      <c r="F40" s="24" t="str">
        <f>IFERROR(IF($AI40="","",VLOOKUP($AI40,入力!$C:$S,4,0)&amp;""),"")</f>
        <v/>
      </c>
      <c r="G40" s="24"/>
      <c r="H40" s="24"/>
      <c r="I40" s="24"/>
      <c r="J40" s="24"/>
      <c r="K40" s="24" t="str">
        <f>IFERROR(IF($AI40="","",VLOOKUP($AI40,入力!$C:$S,5,0)&amp;""),"")</f>
        <v/>
      </c>
      <c r="L40" s="24"/>
      <c r="M40" s="24"/>
      <c r="N40" s="24"/>
      <c r="O40" s="24"/>
      <c r="P40" s="24"/>
      <c r="Q40" s="4"/>
      <c r="R40" s="5"/>
      <c r="V40" s="34" t="str">
        <f>IFERROR(IF($AJ40="","",VLOOKUP($AJ40,入力!$C:$S,4,0)&amp;""),"")</f>
        <v/>
      </c>
      <c r="W40" s="34"/>
      <c r="X40" s="34"/>
      <c r="Y40" s="34"/>
      <c r="Z40" s="34"/>
      <c r="AA40" s="34" t="str">
        <f>IFERROR(IF($AJ40="","",VLOOKUP($AJ40,入力!$C:$S,5,0)&amp;""),"")</f>
        <v/>
      </c>
      <c r="AB40" s="34"/>
      <c r="AC40" s="34"/>
      <c r="AD40" s="34"/>
      <c r="AE40" s="34"/>
      <c r="AF40" s="34"/>
      <c r="AG40" s="4"/>
      <c r="AI40" s="5">
        <f t="shared" si="6"/>
        <v>4</v>
      </c>
      <c r="AJ40" s="4">
        <f t="shared" si="7"/>
        <v>9</v>
      </c>
    </row>
    <row r="41" spans="2:36" ht="30" customHeight="1" x14ac:dyDescent="0.45">
      <c r="B41" s="5"/>
      <c r="D41" s="24" t="str">
        <f>IF($AI41=0,"",入力!$E$1)</f>
        <v>氏 名</v>
      </c>
      <c r="E41" s="24"/>
      <c r="F41" s="35" t="str">
        <f>IFERROR(IF($AI41="","",VLOOKUP($AI41,入力!$C:$S,2,0)&amp;""),"")</f>
        <v/>
      </c>
      <c r="G41" s="35"/>
      <c r="H41" s="35"/>
      <c r="I41" s="35"/>
      <c r="J41" s="35"/>
      <c r="K41" s="35" t="str">
        <f>IFERROR(IF($AI41="","",VLOOKUP($AI41,入力!$C:$S,3,0)&amp;""),"")</f>
        <v/>
      </c>
      <c r="L41" s="35"/>
      <c r="M41" s="35"/>
      <c r="N41" s="35"/>
      <c r="O41" s="35"/>
      <c r="P41" s="35"/>
      <c r="Q41" s="4"/>
      <c r="R41" s="5"/>
      <c r="T41" s="24" t="str">
        <f>IF($AJ41=0,"",入力!$E$1)</f>
        <v>氏 名</v>
      </c>
      <c r="U41" s="24"/>
      <c r="V41" s="36" t="str">
        <f>IFERROR(IF($AJ41="","",VLOOKUP($AJ41,入力!$C:$S,2,0)&amp;""),"")</f>
        <v/>
      </c>
      <c r="W41" s="36"/>
      <c r="X41" s="36"/>
      <c r="Y41" s="36"/>
      <c r="Z41" s="36"/>
      <c r="AA41" s="36" t="str">
        <f>IFERROR(IF($AJ41="","",VLOOKUP($AJ41,入力!$C:$S,3,0)&amp;""),"")</f>
        <v/>
      </c>
      <c r="AB41" s="36"/>
      <c r="AC41" s="36"/>
      <c r="AD41" s="36"/>
      <c r="AE41" s="36"/>
      <c r="AF41" s="36"/>
      <c r="AG41" s="4"/>
      <c r="AI41" s="5">
        <f t="shared" si="6"/>
        <v>4</v>
      </c>
      <c r="AJ41" s="4">
        <f t="shared" si="7"/>
        <v>9</v>
      </c>
    </row>
    <row r="42" spans="2:36" ht="13.95" customHeight="1" x14ac:dyDescent="0.45">
      <c r="B42" s="5"/>
      <c r="C42" s="25" t="str">
        <f>IFERROR(IF(OR($AI42="",VLOOKUP($AI42,入力!$C:$S,13,0)=0),"","〒"&amp;VLOOKUP($AI42,入力!$C:$S,13,0)),"")</f>
        <v/>
      </c>
      <c r="D42" s="25"/>
      <c r="E42" s="25"/>
      <c r="F42" s="25"/>
      <c r="G42" s="25" t="str">
        <f>IFERROR(IF($AI42="","",VLOOKUP($AI42,入力!$C:$S,14,0)),"")&amp;" "&amp;IFERROR(IF($AI42="","",VLOOKUP($AI42,入力!$C:$S,15,0)),"")</f>
        <v xml:space="preserve"> </v>
      </c>
      <c r="H42" s="25"/>
      <c r="I42" s="25"/>
      <c r="J42" s="25"/>
      <c r="K42" s="25"/>
      <c r="L42" s="25"/>
      <c r="M42" s="25"/>
      <c r="N42" s="25"/>
      <c r="O42" s="25"/>
      <c r="P42" s="25"/>
      <c r="Q42" s="26"/>
      <c r="R42" s="5"/>
      <c r="S42" s="25" t="str">
        <f>IFERROR(IF(OR($AJ42="",VLOOKUP($AJ42,入力!$C:$S,13,0)=0),"","〒"&amp;VLOOKUP($AJ42,入力!$C:$S,13,0)),"")</f>
        <v/>
      </c>
      <c r="T42" s="25"/>
      <c r="U42" s="25"/>
      <c r="V42" s="25"/>
      <c r="W42" s="25" t="str">
        <f>IFERROR(IF($AJ42="","",VLOOKUP($AJ42,入力!$C:$S,14,0)),"")&amp;" "&amp;IFERROR(IF($AJ42="","",VLOOKUP($AJ42,入力!$C:$S,15,0)),"")</f>
        <v xml:space="preserve"> </v>
      </c>
      <c r="X42" s="25"/>
      <c r="Y42" s="25"/>
      <c r="Z42" s="25"/>
      <c r="AA42" s="25"/>
      <c r="AB42" s="25"/>
      <c r="AC42" s="25"/>
      <c r="AD42" s="25"/>
      <c r="AE42" s="25"/>
      <c r="AF42" s="25"/>
      <c r="AG42" s="26"/>
      <c r="AI42" s="5">
        <f t="shared" si="6"/>
        <v>4</v>
      </c>
      <c r="AJ42" s="4">
        <f t="shared" si="7"/>
        <v>9</v>
      </c>
    </row>
    <row r="43" spans="2:36" ht="13.95" customHeight="1" x14ac:dyDescent="0.45">
      <c r="B43" s="6"/>
      <c r="C43" s="27" t="str">
        <f>IFERROR(IF(OR($AI43="",VLOOKUP($AI43,入力!$C:$S,16,0)=0),"",入力!$R$1&amp;VLOOKUP($AI43,入力!$C:$S,16,0)),"")</f>
        <v/>
      </c>
      <c r="D43" s="27"/>
      <c r="E43" s="27"/>
      <c r="F43" s="27"/>
      <c r="G43" s="27"/>
      <c r="H43" s="27"/>
      <c r="I43" s="27"/>
      <c r="J43" s="27" t="str">
        <f>IFERROR(IF(OR($AI43="",VLOOKUP($AI43,入力!$C:$T,17,0)=0),"",入力!$S$1&amp;VLOOKUP($AI43,入力!$C:$T,17,0)),"")</f>
        <v/>
      </c>
      <c r="K43" s="27"/>
      <c r="L43" s="27"/>
      <c r="M43" s="27"/>
      <c r="N43" s="27"/>
      <c r="O43" s="27"/>
      <c r="P43" s="27"/>
      <c r="Q43" s="8"/>
      <c r="R43" s="6"/>
      <c r="S43" s="27" t="str">
        <f>IFERROR(IF(OR($AJ43="",VLOOKUP($AJ43,入力!$C:$S,16,0)=0),"",入力!$R$1&amp;VLOOKUP($AJ43,入力!$C:$S,16,0)),"")</f>
        <v/>
      </c>
      <c r="T43" s="27"/>
      <c r="U43" s="27"/>
      <c r="V43" s="27"/>
      <c r="W43" s="27"/>
      <c r="X43" s="27"/>
      <c r="Y43" s="27"/>
      <c r="Z43" s="27" t="str">
        <f>IFERROR(IF(OR($AJ43="",VLOOKUP($AJ43,入力!$C:$T,17,0)=0),"",入力!$S$1&amp;VLOOKUP($AJ43,入力!$C:$T,17,0)),"")</f>
        <v/>
      </c>
      <c r="AA43" s="27"/>
      <c r="AB43" s="27"/>
      <c r="AC43" s="27"/>
      <c r="AD43" s="27"/>
      <c r="AE43" s="27"/>
      <c r="AF43" s="27"/>
      <c r="AG43" s="8"/>
      <c r="AI43" s="6">
        <f t="shared" si="6"/>
        <v>4</v>
      </c>
      <c r="AJ43" s="18">
        <f t="shared" si="7"/>
        <v>9</v>
      </c>
    </row>
    <row r="44" spans="2:36" ht="15" customHeight="1" x14ac:dyDescent="0.45">
      <c r="B44" s="19"/>
      <c r="C44" s="14" t="str">
        <f>IFERROR(IF($AI44="","",VLOOKUP($AI44,入力!$C:$S,9,0)&amp;""),"")</f>
        <v/>
      </c>
      <c r="D44" s="14"/>
      <c r="E44" s="14"/>
      <c r="F44" s="14"/>
      <c r="G44" s="14"/>
      <c r="H44" s="14"/>
      <c r="I44" s="14"/>
      <c r="J44" s="14"/>
      <c r="K44" s="14"/>
      <c r="L44" s="14"/>
      <c r="M44" s="14" t="str">
        <f>IFERROR(IF($AI44="","",VLOOKUP($AI44,入力!$C:$S,11,0)&amp;""),"")</f>
        <v/>
      </c>
      <c r="N44" s="14"/>
      <c r="O44" s="14"/>
      <c r="P44" s="14"/>
      <c r="Q44" s="17"/>
      <c r="R44" s="19"/>
      <c r="S44" s="14" t="str">
        <f>IFERROR(IF($AJ44="","",VLOOKUP($AJ44,入力!$C:$S,9,0)&amp;""),"")</f>
        <v/>
      </c>
      <c r="T44" s="14"/>
      <c r="U44" s="14"/>
      <c r="V44" s="14"/>
      <c r="W44" s="14"/>
      <c r="X44" s="14"/>
      <c r="Y44" s="14"/>
      <c r="Z44" s="14"/>
      <c r="AA44" s="14"/>
      <c r="AB44" s="14"/>
      <c r="AC44" s="14" t="str">
        <f>IFERROR(IF($AJ44="","",VLOOKUP($AJ44,入力!$C:$S,11,0)&amp;""),"")</f>
        <v/>
      </c>
      <c r="AD44" s="14"/>
      <c r="AE44" s="14"/>
      <c r="AF44" s="14"/>
      <c r="AG44" s="17"/>
      <c r="AI44" s="7">
        <f t="shared" ref="AI44:AI52" si="8">$B$6</f>
        <v>5</v>
      </c>
      <c r="AJ44" s="3">
        <f t="shared" ref="AJ44:AJ52" si="9">$R$6</f>
        <v>10</v>
      </c>
    </row>
    <row r="45" spans="2:36" ht="24" customHeight="1" x14ac:dyDescent="0.45">
      <c r="B45" s="5"/>
      <c r="C45" s="15" t="str">
        <f>IFERROR(IF($AI45="","",VLOOKUP($AI45,入力!$C:$S,10,0)&amp;""),"")</f>
        <v/>
      </c>
      <c r="D45" s="15"/>
      <c r="E45" s="15"/>
      <c r="F45" s="15"/>
      <c r="G45" s="15"/>
      <c r="H45" s="15"/>
      <c r="I45" s="15"/>
      <c r="J45" s="15"/>
      <c r="K45" s="15"/>
      <c r="L45" s="15"/>
      <c r="M45" s="15" t="str">
        <f>IFERROR(IF($AI45="","",VLOOKUP($AI45,入力!$C:$S,12,0)&amp;""),"")</f>
        <v/>
      </c>
      <c r="N45" s="15"/>
      <c r="O45" s="15"/>
      <c r="P45" s="15"/>
      <c r="Q45" s="16"/>
      <c r="R45" s="20"/>
      <c r="S45" s="15" t="str">
        <f>IFERROR(IF($AJ45="","",VLOOKUP($AJ45,入力!$C:$S,10,0)&amp;""),"")</f>
        <v/>
      </c>
      <c r="T45" s="15"/>
      <c r="U45" s="15"/>
      <c r="V45" s="15"/>
      <c r="W45" s="15"/>
      <c r="X45" s="15"/>
      <c r="Y45" s="15"/>
      <c r="Z45" s="15"/>
      <c r="AA45" s="15"/>
      <c r="AB45" s="15"/>
      <c r="AC45" s="15" t="str">
        <f>IFERROR(IF($AJ45="","",VLOOKUP($AJ45,入力!$C:$S,12,0)&amp;""),"")</f>
        <v/>
      </c>
      <c r="AD45" s="15"/>
      <c r="AE45" s="15"/>
      <c r="AF45" s="15"/>
      <c r="AG45" s="16"/>
      <c r="AI45" s="5">
        <f t="shared" si="8"/>
        <v>5</v>
      </c>
      <c r="AJ45" s="4">
        <f t="shared" si="9"/>
        <v>10</v>
      </c>
    </row>
    <row r="46" spans="2:36" s="12" customFormat="1" ht="15" customHeight="1" x14ac:dyDescent="0.45">
      <c r="B46" s="11"/>
      <c r="D46" s="24" t="str">
        <f>IF($AI46=0,"",入力!$H$1)</f>
        <v>職員番号</v>
      </c>
      <c r="E46" s="24"/>
      <c r="F46" s="24"/>
      <c r="G46" s="12" t="str">
        <f>IFERROR(IF($AI46="","",VLOOKUP($AI46,入力!$C:$S,6,0)&amp;""),"")</f>
        <v/>
      </c>
      <c r="Q46" s="13"/>
      <c r="R46" s="11"/>
      <c r="T46" s="24" t="str">
        <f>IF($AJ46=0,"",入力!$H$1)</f>
        <v>職員番号</v>
      </c>
      <c r="U46" s="24"/>
      <c r="V46" s="24"/>
      <c r="W46" s="12" t="str">
        <f>IFERROR(IF($AJ46="","",VLOOKUP($AJ46,入力!$C:$S,6,0)&amp;""),"")</f>
        <v/>
      </c>
      <c r="AG46" s="13"/>
      <c r="AI46" s="5">
        <f t="shared" si="8"/>
        <v>5</v>
      </c>
      <c r="AJ46" s="4">
        <f t="shared" si="9"/>
        <v>10</v>
      </c>
    </row>
    <row r="47" spans="2:36" s="12" customFormat="1" ht="15" customHeight="1" x14ac:dyDescent="0.45">
      <c r="B47" s="11"/>
      <c r="D47" s="24" t="str">
        <f>IF($AI47=0,"",入力!$I$1)</f>
        <v>所 属</v>
      </c>
      <c r="E47" s="24"/>
      <c r="F47" s="24"/>
      <c r="G47" s="12" t="str">
        <f>IFERROR(IF($AI47="","",VLOOKUP($AI47,入力!$C:$S,7,0)&amp;""),"")</f>
        <v/>
      </c>
      <c r="Q47" s="13"/>
      <c r="R47" s="11"/>
      <c r="T47" s="24" t="str">
        <f>IF($AJ47=0,"",入力!$I$1)</f>
        <v>所 属</v>
      </c>
      <c r="U47" s="24"/>
      <c r="V47" s="24"/>
      <c r="W47" s="12" t="str">
        <f>IFERROR(IF($AJ47="","",VLOOKUP($AJ47,入力!$C:$S,7,0)&amp;""),"")</f>
        <v/>
      </c>
      <c r="AG47" s="13"/>
      <c r="AI47" s="5">
        <f t="shared" si="8"/>
        <v>5</v>
      </c>
      <c r="AJ47" s="4">
        <f t="shared" si="9"/>
        <v>10</v>
      </c>
    </row>
    <row r="48" spans="2:36" s="12" customFormat="1" ht="15" customHeight="1" x14ac:dyDescent="0.45">
      <c r="B48" s="11"/>
      <c r="D48" s="24" t="str">
        <f>IF($AI48=0,"",入力!$J$1)</f>
        <v>役 職</v>
      </c>
      <c r="E48" s="24"/>
      <c r="F48" s="24"/>
      <c r="G48" s="12" t="str">
        <f>IFERROR(IF($AI48="","",VLOOKUP($AI48,入力!$C:$S,8,0)&amp;""),"")</f>
        <v/>
      </c>
      <c r="Q48" s="13"/>
      <c r="R48" s="11"/>
      <c r="T48" s="24" t="str">
        <f>IF($AJ48=0,"",入力!$J$1)</f>
        <v>役 職</v>
      </c>
      <c r="U48" s="24"/>
      <c r="V48" s="24"/>
      <c r="W48" s="12" t="str">
        <f>IFERROR(IF($AJ48="","",VLOOKUP($AJ48,入力!$C:$S,8,0)&amp;""),"")</f>
        <v/>
      </c>
      <c r="AG48" s="13"/>
      <c r="AI48" s="5">
        <f t="shared" si="8"/>
        <v>5</v>
      </c>
      <c r="AJ48" s="4">
        <f t="shared" si="9"/>
        <v>10</v>
      </c>
    </row>
    <row r="49" spans="2:36" ht="15" customHeight="1" x14ac:dyDescent="0.45">
      <c r="B49" s="5"/>
      <c r="F49" s="24" t="str">
        <f>IFERROR(IF($AI49="","",VLOOKUP($AI49,入力!$C:$S,4,0)&amp;""),"")</f>
        <v/>
      </c>
      <c r="G49" s="24"/>
      <c r="H49" s="24"/>
      <c r="I49" s="24"/>
      <c r="J49" s="24"/>
      <c r="K49" s="24" t="str">
        <f>IFERROR(IF($AI49="","",VLOOKUP($AI49,入力!$C:$S,5,0)&amp;""),"")</f>
        <v/>
      </c>
      <c r="L49" s="24"/>
      <c r="M49" s="24"/>
      <c r="N49" s="24"/>
      <c r="O49" s="24"/>
      <c r="P49" s="24"/>
      <c r="Q49" s="4"/>
      <c r="R49" s="5"/>
      <c r="V49" s="34" t="str">
        <f>IFERROR(IF($AJ49="","",VLOOKUP($AJ49,入力!$C:$S,4,0)&amp;""),"")</f>
        <v/>
      </c>
      <c r="W49" s="34"/>
      <c r="X49" s="34"/>
      <c r="Y49" s="34"/>
      <c r="Z49" s="34"/>
      <c r="AA49" s="34" t="str">
        <f>IFERROR(IF($AJ49="","",VLOOKUP($AJ49,入力!$C:$S,5,0)&amp;""),"")</f>
        <v/>
      </c>
      <c r="AB49" s="34"/>
      <c r="AC49" s="34"/>
      <c r="AD49" s="34"/>
      <c r="AE49" s="34"/>
      <c r="AF49" s="34"/>
      <c r="AG49" s="4"/>
      <c r="AI49" s="5">
        <f t="shared" si="8"/>
        <v>5</v>
      </c>
      <c r="AJ49" s="4">
        <f t="shared" si="9"/>
        <v>10</v>
      </c>
    </row>
    <row r="50" spans="2:36" ht="30" customHeight="1" x14ac:dyDescent="0.45">
      <c r="B50" s="5"/>
      <c r="D50" s="24" t="str">
        <f>IF($AI50=0,"",入力!$E$1)</f>
        <v>氏 名</v>
      </c>
      <c r="E50" s="24"/>
      <c r="F50" s="35" t="str">
        <f>IFERROR(IF($AI50="","",VLOOKUP($AI50,入力!$C:$S,2,0)&amp;""),"")</f>
        <v/>
      </c>
      <c r="G50" s="35"/>
      <c r="H50" s="35"/>
      <c r="I50" s="35"/>
      <c r="J50" s="35"/>
      <c r="K50" s="35" t="str">
        <f>IFERROR(IF($AI50="","",VLOOKUP($AI50,入力!$C:$S,3,0)&amp;""),"")</f>
        <v/>
      </c>
      <c r="L50" s="35"/>
      <c r="M50" s="35"/>
      <c r="N50" s="35"/>
      <c r="O50" s="35"/>
      <c r="P50" s="35"/>
      <c r="Q50" s="4"/>
      <c r="R50" s="5"/>
      <c r="T50" s="24" t="str">
        <f>IF($AJ50=0,"",入力!$E$1)</f>
        <v>氏 名</v>
      </c>
      <c r="U50" s="24"/>
      <c r="V50" s="36" t="str">
        <f>IFERROR(IF($AJ50="","",VLOOKUP($AJ50,入力!$C:$S,2,0)&amp;""),"")</f>
        <v/>
      </c>
      <c r="W50" s="36"/>
      <c r="X50" s="36"/>
      <c r="Y50" s="36"/>
      <c r="Z50" s="36"/>
      <c r="AA50" s="36" t="str">
        <f>IFERROR(IF($AJ50="","",VLOOKUP($AJ50,入力!$C:$S,3,0)&amp;""),"")</f>
        <v/>
      </c>
      <c r="AB50" s="36"/>
      <c r="AC50" s="36"/>
      <c r="AD50" s="36"/>
      <c r="AE50" s="36"/>
      <c r="AF50" s="36"/>
      <c r="AG50" s="4"/>
      <c r="AI50" s="5">
        <f t="shared" si="8"/>
        <v>5</v>
      </c>
      <c r="AJ50" s="4">
        <f t="shared" si="9"/>
        <v>10</v>
      </c>
    </row>
    <row r="51" spans="2:36" ht="12" customHeight="1" x14ac:dyDescent="0.45">
      <c r="B51" s="5"/>
      <c r="C51" s="25" t="str">
        <f>IFERROR(IF(OR($AI51="",VLOOKUP($AI51,入力!$C:$S,13,0)=0),"","〒"&amp;VLOOKUP($AI51,入力!$C:$S,13,0)),"")</f>
        <v/>
      </c>
      <c r="D51" s="25"/>
      <c r="E51" s="25"/>
      <c r="F51" s="25"/>
      <c r="G51" s="25" t="str">
        <f>IFERROR(IF($AI51="","",VLOOKUP($AI51,入力!$C:$S,14,0)),"")&amp;" "&amp;IFERROR(IF($AI51="","",VLOOKUP($AI51,入力!$C:$S,15,0)),"")</f>
        <v xml:space="preserve"> </v>
      </c>
      <c r="H51" s="25"/>
      <c r="I51" s="25"/>
      <c r="J51" s="25"/>
      <c r="K51" s="25"/>
      <c r="L51" s="25"/>
      <c r="M51" s="25"/>
      <c r="N51" s="25"/>
      <c r="O51" s="25"/>
      <c r="P51" s="25"/>
      <c r="Q51" s="26"/>
      <c r="R51" s="5"/>
      <c r="S51" s="25" t="str">
        <f>IFERROR(IF(OR($AJ51="",VLOOKUP($AJ51,入力!$C:$S,13,0)=0),"","〒"&amp;VLOOKUP($AJ51,入力!$C:$S,13,0)),"")</f>
        <v/>
      </c>
      <c r="T51" s="25"/>
      <c r="U51" s="25"/>
      <c r="V51" s="25"/>
      <c r="W51" s="25" t="str">
        <f>IFERROR(IF($AJ51="","",VLOOKUP($AJ51,入力!$C:$S,14,0)),"")&amp;" "&amp;IFERROR(IF($AJ51="","",VLOOKUP($AJ51,入力!$C:$S,15,0)),"")</f>
        <v xml:space="preserve"> </v>
      </c>
      <c r="X51" s="25"/>
      <c r="Y51" s="25"/>
      <c r="Z51" s="25"/>
      <c r="AA51" s="25"/>
      <c r="AB51" s="25"/>
      <c r="AC51" s="25"/>
      <c r="AD51" s="25"/>
      <c r="AE51" s="25"/>
      <c r="AF51" s="25"/>
      <c r="AG51" s="26"/>
      <c r="AI51" s="5">
        <f t="shared" si="8"/>
        <v>5</v>
      </c>
      <c r="AJ51" s="4">
        <f t="shared" si="9"/>
        <v>10</v>
      </c>
    </row>
    <row r="52" spans="2:36" ht="12" customHeight="1" x14ac:dyDescent="0.45">
      <c r="B52" s="6"/>
      <c r="C52" s="27" t="str">
        <f>IFERROR(IF(OR($AI52="",VLOOKUP($AI52,入力!$C:$S,16,0)=0),"",入力!$R$1&amp;VLOOKUP($AI52,入力!$C:$S,16,0)),"")</f>
        <v/>
      </c>
      <c r="D52" s="27"/>
      <c r="E52" s="27"/>
      <c r="F52" s="27"/>
      <c r="G52" s="27"/>
      <c r="H52" s="27"/>
      <c r="I52" s="27"/>
      <c r="J52" s="27" t="str">
        <f>IFERROR(IF(OR($AI52="",VLOOKUP($AI52,入力!$C:$T,17,0)=0),"",入力!$S$1&amp;VLOOKUP($AI52,入力!$C:$T,17,0)),"")</f>
        <v/>
      </c>
      <c r="K52" s="27"/>
      <c r="L52" s="27"/>
      <c r="M52" s="27"/>
      <c r="N52" s="27"/>
      <c r="O52" s="27"/>
      <c r="P52" s="27"/>
      <c r="Q52" s="8"/>
      <c r="R52" s="6"/>
      <c r="S52" s="27" t="str">
        <f>IFERROR(IF(OR($AJ52="",VLOOKUP($AJ52,入力!$C:$S,16,0)=0),"",入力!$R$1&amp;VLOOKUP($AJ52,入力!$C:$S,16,0)),"")</f>
        <v/>
      </c>
      <c r="T52" s="27"/>
      <c r="U52" s="27"/>
      <c r="V52" s="27"/>
      <c r="W52" s="27"/>
      <c r="X52" s="27"/>
      <c r="Y52" s="27"/>
      <c r="Z52" s="27" t="str">
        <f>IFERROR(IF(OR($AJ52="",VLOOKUP($AJ52,入力!$C:$T,17,0)=0),"",入力!$S$1&amp;VLOOKUP($AJ52,入力!$C:$T,17,0)),"")</f>
        <v/>
      </c>
      <c r="AA52" s="27"/>
      <c r="AB52" s="27"/>
      <c r="AC52" s="27"/>
      <c r="AD52" s="27"/>
      <c r="AE52" s="27"/>
      <c r="AF52" s="27"/>
      <c r="AG52" s="8"/>
      <c r="AI52" s="6">
        <f t="shared" si="8"/>
        <v>5</v>
      </c>
      <c r="AJ52" s="18">
        <f t="shared" si="9"/>
        <v>10</v>
      </c>
    </row>
  </sheetData>
  <mergeCells count="164">
    <mergeCell ref="AA32:AF32"/>
    <mergeCell ref="S33:V33"/>
    <mergeCell ref="W33:AG33"/>
    <mergeCell ref="S34:Y34"/>
    <mergeCell ref="Z34:AF34"/>
    <mergeCell ref="C42:F42"/>
    <mergeCell ref="G42:Q42"/>
    <mergeCell ref="S42:V42"/>
    <mergeCell ref="W42:AG42"/>
    <mergeCell ref="C33:F33"/>
    <mergeCell ref="G33:Q33"/>
    <mergeCell ref="C34:I34"/>
    <mergeCell ref="J34:P34"/>
    <mergeCell ref="V32:Z32"/>
    <mergeCell ref="F40:J40"/>
    <mergeCell ref="K40:P40"/>
    <mergeCell ref="V40:Z40"/>
    <mergeCell ref="AA40:AF40"/>
    <mergeCell ref="F41:J41"/>
    <mergeCell ref="K41:P41"/>
    <mergeCell ref="V41:Z41"/>
    <mergeCell ref="AA41:AF41"/>
    <mergeCell ref="D37:F37"/>
    <mergeCell ref="D38:F38"/>
    <mergeCell ref="V31:Z31"/>
    <mergeCell ref="AA31:AF31"/>
    <mergeCell ref="T28:V28"/>
    <mergeCell ref="V13:Z13"/>
    <mergeCell ref="S16:Y16"/>
    <mergeCell ref="Z16:AF16"/>
    <mergeCell ref="AA13:AF13"/>
    <mergeCell ref="V14:Z14"/>
    <mergeCell ref="AA14:AF14"/>
    <mergeCell ref="S15:V15"/>
    <mergeCell ref="W15:AG15"/>
    <mergeCell ref="V22:Z22"/>
    <mergeCell ref="AA22:AF22"/>
    <mergeCell ref="V3:X3"/>
    <mergeCell ref="Y3:AB3"/>
    <mergeCell ref="AC3:AF3"/>
    <mergeCell ref="K22:P22"/>
    <mergeCell ref="V23:Z23"/>
    <mergeCell ref="AA23:AF23"/>
    <mergeCell ref="S24:V24"/>
    <mergeCell ref="W24:AG24"/>
    <mergeCell ref="S25:Y25"/>
    <mergeCell ref="Z25:AF25"/>
    <mergeCell ref="D28:F28"/>
    <mergeCell ref="D29:F29"/>
    <mergeCell ref="D30:F30"/>
    <mergeCell ref="M2:P2"/>
    <mergeCell ref="C1:H1"/>
    <mergeCell ref="I1:P1"/>
    <mergeCell ref="S1:X1"/>
    <mergeCell ref="Y1:AF1"/>
    <mergeCell ref="C2:E2"/>
    <mergeCell ref="C3:E3"/>
    <mergeCell ref="C4:E4"/>
    <mergeCell ref="I2:L2"/>
    <mergeCell ref="I3:L3"/>
    <mergeCell ref="I4:L4"/>
    <mergeCell ref="F2:H2"/>
    <mergeCell ref="F3:H3"/>
    <mergeCell ref="F4:H4"/>
    <mergeCell ref="M3:P3"/>
    <mergeCell ref="M4:P4"/>
    <mergeCell ref="S2:U2"/>
    <mergeCell ref="Y2:AB2"/>
    <mergeCell ref="AC2:AF2"/>
    <mergeCell ref="V2:X2"/>
    <mergeCell ref="S3:U3"/>
    <mergeCell ref="F13:J13"/>
    <mergeCell ref="C15:F15"/>
    <mergeCell ref="C16:I16"/>
    <mergeCell ref="J16:P16"/>
    <mergeCell ref="G15:Q15"/>
    <mergeCell ref="F14:J14"/>
    <mergeCell ref="K14:P14"/>
    <mergeCell ref="K13:P13"/>
    <mergeCell ref="D19:F19"/>
    <mergeCell ref="S5:U5"/>
    <mergeCell ref="V5:X5"/>
    <mergeCell ref="Y5:AB5"/>
    <mergeCell ref="AC5:AF5"/>
    <mergeCell ref="F22:J22"/>
    <mergeCell ref="F23:J23"/>
    <mergeCell ref="K23:P23"/>
    <mergeCell ref="C24:F24"/>
    <mergeCell ref="G24:Q24"/>
    <mergeCell ref="F5:H5"/>
    <mergeCell ref="F6:H6"/>
    <mergeCell ref="C5:E5"/>
    <mergeCell ref="I5:L5"/>
    <mergeCell ref="M5:P5"/>
    <mergeCell ref="C6:E6"/>
    <mergeCell ref="I6:L6"/>
    <mergeCell ref="M6:P6"/>
    <mergeCell ref="S6:U6"/>
    <mergeCell ref="V6:X6"/>
    <mergeCell ref="Y6:AB6"/>
    <mergeCell ref="AC6:AF6"/>
    <mergeCell ref="D10:F10"/>
    <mergeCell ref="D11:F11"/>
    <mergeCell ref="D12:F12"/>
    <mergeCell ref="S4:U4"/>
    <mergeCell ref="V4:X4"/>
    <mergeCell ref="Y4:AB4"/>
    <mergeCell ref="AC4:AF4"/>
    <mergeCell ref="F49:J49"/>
    <mergeCell ref="K49:P49"/>
    <mergeCell ref="V49:Z49"/>
    <mergeCell ref="AA49:AF49"/>
    <mergeCell ref="F50:J50"/>
    <mergeCell ref="K50:P50"/>
    <mergeCell ref="V50:Z50"/>
    <mergeCell ref="AA50:AF50"/>
    <mergeCell ref="S43:Y43"/>
    <mergeCell ref="Z43:AF43"/>
    <mergeCell ref="C43:I43"/>
    <mergeCell ref="J43:P43"/>
    <mergeCell ref="T10:V10"/>
    <mergeCell ref="T11:V11"/>
    <mergeCell ref="T12:V12"/>
    <mergeCell ref="T14:U14"/>
    <mergeCell ref="T19:V19"/>
    <mergeCell ref="T20:V20"/>
    <mergeCell ref="T21:V21"/>
    <mergeCell ref="T23:U23"/>
    <mergeCell ref="D14:E14"/>
    <mergeCell ref="D23:E23"/>
    <mergeCell ref="D32:E32"/>
    <mergeCell ref="D41:E41"/>
    <mergeCell ref="D50:E50"/>
    <mergeCell ref="T29:V29"/>
    <mergeCell ref="T30:V30"/>
    <mergeCell ref="T32:U32"/>
    <mergeCell ref="T37:V37"/>
    <mergeCell ref="T38:V38"/>
    <mergeCell ref="T39:V39"/>
    <mergeCell ref="T41:U41"/>
    <mergeCell ref="T46:V46"/>
    <mergeCell ref="T47:V47"/>
    <mergeCell ref="T48:V48"/>
    <mergeCell ref="T50:U50"/>
    <mergeCell ref="C25:I25"/>
    <mergeCell ref="J25:P25"/>
    <mergeCell ref="F31:J31"/>
    <mergeCell ref="K31:P31"/>
    <mergeCell ref="F32:J32"/>
    <mergeCell ref="K32:P32"/>
    <mergeCell ref="D20:F20"/>
    <mergeCell ref="D21:F21"/>
    <mergeCell ref="D39:F39"/>
    <mergeCell ref="D46:F46"/>
    <mergeCell ref="D47:F47"/>
    <mergeCell ref="D48:F48"/>
    <mergeCell ref="C51:F51"/>
    <mergeCell ref="G51:Q51"/>
    <mergeCell ref="S51:V51"/>
    <mergeCell ref="W51:AG51"/>
    <mergeCell ref="C52:I52"/>
    <mergeCell ref="J52:P52"/>
    <mergeCell ref="S52:Y52"/>
    <mergeCell ref="Z52:AF52"/>
  </mergeCells>
  <phoneticPr fontId="1"/>
  <printOptions horizontalCentered="1" verticalCentered="1"/>
  <pageMargins left="0.31496062992125984" right="0.31496062992125984" top="0.31496062992125984" bottom="0.31496062992125984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2023-08-14T11:28:29Z</dcterms:created>
  <dcterms:modified xsi:type="dcterms:W3CDTF">2023-08-18T12:29:25Z</dcterms:modified>
</cp:coreProperties>
</file>