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1E05E29D-1E9A-4D8D-B81D-9A7D29397EFC}" xr6:coauthVersionLast="47" xr6:coauthVersionMax="47" xr10:uidLastSave="{00000000-0000-0000-0000-000000000000}"/>
  <bookViews>
    <workbookView xWindow="-108" yWindow="-108" windowWidth="23256" windowHeight="12456" activeTab="1" xr2:uid="{56375780-61FA-4B02-8346-2C7D9E49ABE7}"/>
  </bookViews>
  <sheets>
    <sheet name="入力" sheetId="1" r:id="rId1"/>
    <sheet name="印刷" sheetId="2" r:id="rId2"/>
  </sheets>
  <definedNames>
    <definedName name="_xlnm.Print_Area" localSheetId="1">印刷!$A$8:$AF$47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2" i="1"/>
  <c r="AI45" i="2"/>
  <c r="AI46" i="2"/>
  <c r="AI47" i="2"/>
  <c r="AI41" i="2"/>
  <c r="AI42" i="2"/>
  <c r="AI43" i="2"/>
  <c r="AI44" i="2"/>
  <c r="AI40" i="2"/>
  <c r="AI33" i="2"/>
  <c r="AI34" i="2"/>
  <c r="R34" i="2" s="1"/>
  <c r="AI35" i="2"/>
  <c r="AI36" i="2"/>
  <c r="AI37" i="2"/>
  <c r="AI38" i="2"/>
  <c r="AI39" i="2"/>
  <c r="AI32" i="2"/>
  <c r="AI25" i="2"/>
  <c r="R25" i="2" s="1"/>
  <c r="AI26" i="2"/>
  <c r="AI27" i="2"/>
  <c r="R27" i="2" s="1"/>
  <c r="AI28" i="2"/>
  <c r="AI29" i="2"/>
  <c r="AI30" i="2"/>
  <c r="AI31" i="2"/>
  <c r="AI24" i="2"/>
  <c r="AI17" i="2"/>
  <c r="AI18" i="2"/>
  <c r="AI19" i="2"/>
  <c r="AI20" i="2"/>
  <c r="AI21" i="2"/>
  <c r="AI22" i="2"/>
  <c r="AI23" i="2"/>
  <c r="AI16" i="2"/>
  <c r="AI9" i="2"/>
  <c r="R9" i="2" s="1"/>
  <c r="AI10" i="2"/>
  <c r="AI11" i="2"/>
  <c r="AI12" i="2"/>
  <c r="AI13" i="2"/>
  <c r="AI14" i="2"/>
  <c r="AI15" i="2"/>
  <c r="AI8" i="2"/>
  <c r="AH41" i="2"/>
  <c r="AH42" i="2"/>
  <c r="AH43" i="2"/>
  <c r="B43" i="2" s="1"/>
  <c r="AH44" i="2"/>
  <c r="AH45" i="2"/>
  <c r="AH46" i="2"/>
  <c r="AH47" i="2"/>
  <c r="AH40" i="2"/>
  <c r="B40" i="2" s="1"/>
  <c r="AH33" i="2"/>
  <c r="AH34" i="2"/>
  <c r="AH35" i="2"/>
  <c r="AH36" i="2"/>
  <c r="AH37" i="2"/>
  <c r="AH38" i="2"/>
  <c r="AH39" i="2"/>
  <c r="AH32" i="2"/>
  <c r="AH25" i="2"/>
  <c r="AH26" i="2"/>
  <c r="AH27" i="2"/>
  <c r="AH28" i="2"/>
  <c r="AH29" i="2"/>
  <c r="B29" i="2" s="1"/>
  <c r="AH30" i="2"/>
  <c r="AH31" i="2"/>
  <c r="AH24" i="2"/>
  <c r="AH23" i="2"/>
  <c r="AH17" i="2"/>
  <c r="AH18" i="2"/>
  <c r="AH19" i="2"/>
  <c r="AH20" i="2"/>
  <c r="AH21" i="2"/>
  <c r="AH22" i="2"/>
  <c r="AH16" i="2"/>
  <c r="B16" i="2" s="1"/>
  <c r="AH9" i="2"/>
  <c r="B9" i="2" s="1"/>
  <c r="AH10" i="2"/>
  <c r="B10" i="2" s="1"/>
  <c r="AH11" i="2"/>
  <c r="AH12" i="2"/>
  <c r="AH13" i="2"/>
  <c r="B13" i="2" s="1"/>
  <c r="AH14" i="2"/>
  <c r="AH15" i="2"/>
  <c r="AH8" i="2"/>
  <c r="B8" i="2" s="1"/>
  <c r="E21" i="2" l="1"/>
  <c r="E12" i="2"/>
  <c r="E19" i="2"/>
  <c r="E17" i="2"/>
  <c r="E20" i="2"/>
  <c r="E11" i="2"/>
  <c r="E18" i="2"/>
  <c r="B23" i="2"/>
  <c r="F22" i="2"/>
  <c r="R3" i="2"/>
  <c r="I31" i="2"/>
  <c r="I47" i="2"/>
  <c r="Y31" i="2"/>
  <c r="AB4" i="2"/>
  <c r="R6" i="2"/>
  <c r="I39" i="2"/>
  <c r="Y23" i="2"/>
  <c r="Z44" i="2"/>
  <c r="AB6" i="2"/>
  <c r="Y47" i="2"/>
  <c r="Y39" i="2"/>
  <c r="F46" i="2"/>
  <c r="V38" i="2"/>
  <c r="U43" i="2"/>
  <c r="X6" i="2"/>
  <c r="X4" i="2"/>
  <c r="V46" i="2"/>
  <c r="J37" i="2"/>
  <c r="J45" i="2"/>
  <c r="Z21" i="2"/>
  <c r="Z29" i="2"/>
  <c r="Z37" i="2"/>
  <c r="U42" i="2"/>
  <c r="U6" i="2"/>
  <c r="U4" i="2"/>
  <c r="U45" i="2"/>
  <c r="E44" i="2"/>
  <c r="U41" i="2"/>
  <c r="E27" i="2"/>
  <c r="E35" i="2"/>
  <c r="U19" i="2"/>
  <c r="U35" i="2"/>
  <c r="R2" i="2"/>
  <c r="AB5" i="2"/>
  <c r="AB3" i="2"/>
  <c r="F38" i="2"/>
  <c r="R22" i="2"/>
  <c r="E28" i="2"/>
  <c r="Z28" i="2"/>
  <c r="R4" i="2"/>
  <c r="E26" i="2"/>
  <c r="E34" i="2"/>
  <c r="E42" i="2"/>
  <c r="U18" i="2"/>
  <c r="U26" i="2"/>
  <c r="U2" i="2"/>
  <c r="X5" i="2"/>
  <c r="X3" i="2"/>
  <c r="F30" i="2"/>
  <c r="R30" i="2"/>
  <c r="J36" i="2"/>
  <c r="Z36" i="2"/>
  <c r="L5" i="2"/>
  <c r="E33" i="2"/>
  <c r="E41" i="2"/>
  <c r="U17" i="2"/>
  <c r="U33" i="2"/>
  <c r="X2" i="2"/>
  <c r="U5" i="2"/>
  <c r="U3" i="2"/>
  <c r="Z20" i="2"/>
  <c r="E25" i="2"/>
  <c r="G24" i="2"/>
  <c r="G32" i="2"/>
  <c r="W8" i="2"/>
  <c r="W16" i="2"/>
  <c r="W24" i="2"/>
  <c r="W32" i="2"/>
  <c r="W40" i="2"/>
  <c r="AB2" i="2"/>
  <c r="R5" i="2"/>
  <c r="E13" i="2"/>
  <c r="J20" i="2"/>
  <c r="B35" i="2"/>
  <c r="R35" i="2"/>
  <c r="Z45" i="2"/>
  <c r="J12" i="2"/>
  <c r="R46" i="2"/>
  <c r="B27" i="2"/>
  <c r="G40" i="2"/>
  <c r="B24" i="2"/>
  <c r="G8" i="2"/>
  <c r="U27" i="2"/>
  <c r="R41" i="2"/>
  <c r="B11" i="2"/>
  <c r="G16" i="2"/>
  <c r="J28" i="2"/>
  <c r="R16" i="2"/>
  <c r="E29" i="2"/>
  <c r="E43" i="2"/>
  <c r="B18" i="2"/>
  <c r="B33" i="2"/>
  <c r="J44" i="2"/>
  <c r="I23" i="2"/>
  <c r="R17" i="2"/>
  <c r="R24" i="2"/>
  <c r="U28" i="2"/>
  <c r="U36" i="2"/>
  <c r="R43" i="2"/>
  <c r="R18" i="2"/>
  <c r="U25" i="2"/>
  <c r="R37" i="2"/>
  <c r="R26" i="2"/>
  <c r="U37" i="2"/>
  <c r="R33" i="2"/>
  <c r="R45" i="2"/>
  <c r="U20" i="2"/>
  <c r="J21" i="2"/>
  <c r="B19" i="2"/>
  <c r="B22" i="2"/>
  <c r="B25" i="2"/>
  <c r="J29" i="2"/>
  <c r="E36" i="2"/>
  <c r="B41" i="2"/>
  <c r="B17" i="2"/>
  <c r="B30" i="2"/>
  <c r="B34" i="2"/>
  <c r="B38" i="2"/>
  <c r="B46" i="2"/>
  <c r="B26" i="2"/>
  <c r="B31" i="2"/>
  <c r="B37" i="2"/>
  <c r="B39" i="2"/>
  <c r="B42" i="2"/>
  <c r="B45" i="2"/>
  <c r="B21" i="2"/>
  <c r="B32" i="2"/>
  <c r="E37" i="2"/>
  <c r="E45" i="2"/>
  <c r="B47" i="2"/>
  <c r="R40" i="2"/>
  <c r="R42" i="2"/>
  <c r="U44" i="2"/>
  <c r="R47" i="2"/>
  <c r="R39" i="2"/>
  <c r="U34" i="2"/>
  <c r="R38" i="2"/>
  <c r="R32" i="2"/>
  <c r="V30" i="2"/>
  <c r="R29" i="2"/>
  <c r="U29" i="2"/>
  <c r="R31" i="2"/>
  <c r="R19" i="2"/>
  <c r="U21" i="2"/>
  <c r="R23" i="2"/>
  <c r="V22" i="2"/>
  <c r="R21" i="2"/>
  <c r="B6" i="2"/>
  <c r="E6" i="2"/>
  <c r="H6" i="2"/>
  <c r="L6" i="2"/>
  <c r="B5" i="2"/>
  <c r="E5" i="2"/>
  <c r="H5" i="2"/>
  <c r="U12" i="2"/>
  <c r="L3" i="2"/>
  <c r="L2" i="2"/>
  <c r="H4" i="2"/>
  <c r="H2" i="2"/>
  <c r="E4" i="2"/>
  <c r="L4" i="2"/>
  <c r="B4" i="2"/>
  <c r="U10" i="2"/>
  <c r="B3" i="2"/>
  <c r="E10" i="2"/>
  <c r="Y15" i="2"/>
  <c r="B2" i="2"/>
  <c r="V14" i="2"/>
  <c r="E3" i="2"/>
  <c r="U11" i="2"/>
  <c r="B15" i="2"/>
  <c r="B14" i="2"/>
  <c r="E2" i="2"/>
  <c r="J13" i="2"/>
  <c r="Z13" i="2"/>
  <c r="H3" i="2"/>
  <c r="R13" i="2"/>
  <c r="Z12" i="2"/>
  <c r="R11" i="2"/>
  <c r="R15" i="2"/>
  <c r="R10" i="2"/>
  <c r="R8" i="2"/>
  <c r="R14" i="2"/>
  <c r="U13" i="2"/>
  <c r="U9" i="2"/>
  <c r="I15" i="2"/>
  <c r="E9" i="2"/>
  <c r="F14" i="2"/>
</calcChain>
</file>

<file path=xl/sharedStrings.xml><?xml version="1.0" encoding="utf-8"?>
<sst xmlns="http://schemas.openxmlformats.org/spreadsheetml/2006/main" count="60" uniqueCount="39">
  <si>
    <t>有線</t>
    <rPh sb="0" eb="2">
      <t>ユウセン</t>
    </rPh>
    <phoneticPr fontId="1"/>
  </si>
  <si>
    <t>ねずみ</t>
    <phoneticPr fontId="1"/>
  </si>
  <si>
    <t>無線</t>
    <rPh sb="0" eb="2">
      <t>ムセン</t>
    </rPh>
    <phoneticPr fontId="1"/>
  </si>
  <si>
    <t>ゆうせん</t>
    <phoneticPr fontId="1"/>
  </si>
  <si>
    <t>むせん</t>
    <phoneticPr fontId="1"/>
  </si>
  <si>
    <t>名字</t>
    <rPh sb="0" eb="2">
      <t>ミョウジ</t>
    </rPh>
    <phoneticPr fontId="1"/>
  </si>
  <si>
    <t>みょうじ</t>
    <phoneticPr fontId="1"/>
  </si>
  <si>
    <t>しめい</t>
    <phoneticPr fontId="1"/>
  </si>
  <si>
    <t>兄者</t>
    <rPh sb="0" eb="2">
      <t>アニジャ</t>
    </rPh>
    <phoneticPr fontId="1"/>
  </si>
  <si>
    <t>弟者</t>
    <rPh sb="0" eb="1">
      <t>オトウト</t>
    </rPh>
    <rPh sb="1" eb="2">
      <t>モノ</t>
    </rPh>
    <phoneticPr fontId="1"/>
  </si>
  <si>
    <t>上級ルーム</t>
    <rPh sb="0" eb="2">
      <t>ジョウキュウ</t>
    </rPh>
    <phoneticPr fontId="1"/>
  </si>
  <si>
    <t>中級ルーム</t>
    <rPh sb="0" eb="2">
      <t>チュウキュウ</t>
    </rPh>
    <phoneticPr fontId="1"/>
  </si>
  <si>
    <t>番号</t>
    <rPh sb="0" eb="2">
      <t>バンゴウ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</si>
  <si>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</si>
  <si>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</si>
  <si>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建物名</t>
    <rPh sb="0" eb="3">
      <t>タテモノメイ</t>
    </rPh>
    <phoneticPr fontId="1"/>
  </si>
  <si>
    <t>社会福祉法人</t>
    <rPh sb="0" eb="6">
      <t>シャカイフクシホウジン</t>
    </rPh>
    <phoneticPr fontId="1"/>
  </si>
  <si>
    <t>地球のどこか</t>
    <rPh sb="0" eb="2">
      <t>チキュウ</t>
    </rPh>
    <phoneticPr fontId="1"/>
  </si>
  <si>
    <t>心地よい家</t>
    <rPh sb="0" eb="2">
      <t>ココチ</t>
    </rPh>
    <rPh sb="4" eb="5">
      <t>イエ</t>
    </rPh>
    <phoneticPr fontId="1"/>
  </si>
  <si>
    <t>TEL：</t>
    <phoneticPr fontId="1"/>
  </si>
  <si>
    <t>FAX：</t>
    <phoneticPr fontId="1"/>
  </si>
  <si>
    <t>順</t>
    <rPh sb="0" eb="1">
      <t>ジュン</t>
    </rPh>
    <phoneticPr fontId="1"/>
  </si>
  <si>
    <t>氏名</t>
    <rPh sb="0" eb="2">
      <t>シメイ</t>
    </rPh>
    <phoneticPr fontId="1"/>
  </si>
  <si>
    <t>ふりがな</t>
    <phoneticPr fontId="1"/>
  </si>
  <si>
    <t>氏 名</t>
    <rPh sb="0" eb="1">
      <t>シ</t>
    </rPh>
    <rPh sb="2" eb="3">
      <t>メイ</t>
    </rPh>
    <phoneticPr fontId="1"/>
  </si>
  <si>
    <t>所 属</t>
    <rPh sb="0" eb="1">
      <t>トコロ</t>
    </rPh>
    <rPh sb="2" eb="3">
      <t>ゾク</t>
    </rPh>
    <phoneticPr fontId="1"/>
  </si>
  <si>
    <t>役 職</t>
    <rPh sb="0" eb="1">
      <t>ヤク</t>
    </rPh>
    <rPh sb="2" eb="3">
      <t>ショク</t>
    </rPh>
    <phoneticPr fontId="1"/>
  </si>
  <si>
    <t>球</t>
    <rPh sb="0" eb="1">
      <t>タマ</t>
    </rPh>
    <phoneticPr fontId="1"/>
  </si>
  <si>
    <t>たま</t>
    <phoneticPr fontId="1"/>
  </si>
  <si>
    <t>妹者</t>
    <rPh sb="0" eb="1">
      <t>イモウト</t>
    </rPh>
    <rPh sb="1" eb="2">
      <t>シャ</t>
    </rPh>
    <phoneticPr fontId="1"/>
  </si>
  <si>
    <t>下級ルーム</t>
    <rPh sb="0" eb="2">
      <t>カキュウ</t>
    </rPh>
    <phoneticPr fontId="1"/>
  </si>
  <si>
    <t>aaa-aaaa</t>
    <phoneticPr fontId="1"/>
  </si>
  <si>
    <t>アパート</t>
    <phoneticPr fontId="1"/>
  </si>
  <si>
    <t>散らかった部屋</t>
    <rPh sb="0" eb="1">
      <t>チ</t>
    </rPh>
    <rPh sb="5" eb="7">
      <t>ヘヤ</t>
    </rPh>
    <phoneticPr fontId="1"/>
  </si>
  <si>
    <t>aaaa-aaaa-aaaa</t>
    <phoneticPr fontId="1"/>
  </si>
  <si>
    <t>印刷</t>
  </si>
  <si>
    <t>救鼠会</t>
    <rPh sb="0" eb="1">
      <t>キュウ</t>
    </rPh>
    <rPh sb="1" eb="2">
      <t>ネズミ</t>
    </rPh>
    <rPh sb="2" eb="3">
      <t>カイ</t>
    </rPh>
    <phoneticPr fontId="1"/>
  </si>
  <si>
    <t>a</t>
    <phoneticPr fontId="1"/>
  </si>
  <si>
    <t>職員番号</t>
    <rPh sb="0" eb="2">
      <t>ショクイン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</si>
</sst>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5" fillId="0" borderId="9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6D9FB-4BBC-428D-9E49-761EA3C41F01}">
  <dimension ref="B1:P31"/>
  <sheetViews>
    <sheetView workbookViewId="0"/>
  </sheetViews>
  <sheetFormatPr defaultRowHeight="19.95" customHeight="1" x14ac:dyDescent="0.45"/>
  <cols>
    <col min="1" max="1" width="4.09765625" customWidth="1"/>
    <col min="2" max="2" width="6.796875" bestFit="1" customWidth="1"/>
    <col min="3" max="3" width="4.796875" customWidth="1"/>
    <col min="8" max="8" width="9.796875" customWidth="1"/>
    <col min="9" max="9" width="12.3984375" bestFit="1" customWidth="1"/>
    <col min="10" max="10" width="10.69921875" customWidth="1"/>
    <col min="12" max="12" width="9.69921875" customWidth="1"/>
    <col min="13" max="13" width="26.8984375" customWidth="1"/>
    <col min="14" max="14" width="24.3984375" customWidth="1"/>
    <col min="15" max="16" width="15.69921875" customWidth="1"/>
  </cols>
  <sheetData>
    <row r="1" spans="2:16" ht="19.95" customHeight="1" x14ac:dyDescent="0.45">
      <c r="B1" s="11" t="s">
        <v>35</v>
      </c>
      <c r="C1" s="16" t="s">
        <v>12</v>
      </c>
      <c r="D1" s="2" t="s">
        <v>5</v>
      </c>
      <c r="E1" s="2" t="s">
        <v>24</v>
      </c>
      <c r="F1" s="2" t="s">
        <v>6</v>
      </c>
      <c r="G1" s="2" t="s">
        <v>7</v>
      </c>
      <c r="H1" s="2" t="s">
        <v>38</v>
      </c>
      <c r="I1" s="2" t="s">
        <v>16</v>
      </c>
      <c r="J1" s="2" t="s">
        <v>25</v>
      </c>
      <c r="K1" s="2" t="s">
        <v>26</v>
      </c>
      <c r="L1" s="2" t="s">
        <v>14</v>
      </c>
      <c r="M1" s="2" t="s">
        <v>13</v>
      </c>
      <c r="N1" s="2" t="s">
        <v>15</v>
      </c>
      <c r="O1" s="2" t="s">
        <v>19</v>
      </c>
      <c r="P1" s="2" t="s">
        <v>20</v>
      </c>
    </row>
    <row r="2" spans="2:16" ht="19.95" customHeight="1" x14ac:dyDescent="0.45">
      <c r="B2" s="15" t="s">
        <v>37</v>
      </c>
      <c r="C2" s="17">
        <f>IF(COUNTA(B2),IF(ISNUMBER(B2),B2,COUNTA($B$2:B2)),"")</f>
        <v>1</v>
      </c>
      <c r="D2" s="1" t="s">
        <v>0</v>
      </c>
      <c r="E2" s="1" t="s">
        <v>1</v>
      </c>
      <c r="F2" s="1" t="s">
        <v>3</v>
      </c>
      <c r="G2" s="1" t="s">
        <v>1</v>
      </c>
      <c r="H2" s="1">
        <v>1111111</v>
      </c>
      <c r="I2" s="1" t="s">
        <v>36</v>
      </c>
      <c r="J2" s="1" t="s">
        <v>10</v>
      </c>
      <c r="K2" s="1" t="s">
        <v>8</v>
      </c>
      <c r="L2" s="1" t="s">
        <v>31</v>
      </c>
      <c r="M2" s="1" t="s">
        <v>17</v>
      </c>
      <c r="N2" s="1" t="s">
        <v>18</v>
      </c>
      <c r="O2" s="1" t="s">
        <v>34</v>
      </c>
      <c r="P2" s="1" t="s">
        <v>34</v>
      </c>
    </row>
    <row r="3" spans="2:16" ht="19.95" customHeight="1" x14ac:dyDescent="0.45">
      <c r="B3" s="15" t="s">
        <v>37</v>
      </c>
      <c r="C3" s="17">
        <f>IF(COUNTA(B3),IF(ISNUMBER(B3),B3,COUNTA($B$2:B3)),"")</f>
        <v>2</v>
      </c>
      <c r="D3" s="1" t="s">
        <v>2</v>
      </c>
      <c r="E3" s="1" t="s">
        <v>1</v>
      </c>
      <c r="F3" s="1" t="s">
        <v>4</v>
      </c>
      <c r="G3" s="1" t="s">
        <v>1</v>
      </c>
      <c r="H3" s="1">
        <v>2222222</v>
      </c>
      <c r="I3" s="1" t="s">
        <v>36</v>
      </c>
      <c r="J3" s="1" t="s">
        <v>11</v>
      </c>
      <c r="K3" s="1" t="s">
        <v>9</v>
      </c>
      <c r="L3" s="1" t="s">
        <v>31</v>
      </c>
      <c r="M3" s="1" t="s">
        <v>17</v>
      </c>
      <c r="N3" s="1" t="s">
        <v>33</v>
      </c>
      <c r="O3" s="1" t="s">
        <v>34</v>
      </c>
      <c r="P3" s="1" t="s">
        <v>34</v>
      </c>
    </row>
    <row r="4" spans="2:16" ht="19.95" customHeight="1" x14ac:dyDescent="0.45">
      <c r="B4" s="15" t="s">
        <v>37</v>
      </c>
      <c r="C4" s="17">
        <f>IF(COUNTA(B4),IF(ISNUMBER(B4),B4,COUNTA($B$2:B4)),"")</f>
        <v>3</v>
      </c>
      <c r="D4" s="1" t="s">
        <v>27</v>
      </c>
      <c r="E4" s="1" t="s">
        <v>1</v>
      </c>
      <c r="F4" s="1" t="s">
        <v>28</v>
      </c>
      <c r="G4" s="1" t="s">
        <v>1</v>
      </c>
      <c r="H4" s="1">
        <v>3333333</v>
      </c>
      <c r="I4" s="1" t="s">
        <v>36</v>
      </c>
      <c r="J4" s="1" t="s">
        <v>30</v>
      </c>
      <c r="K4" s="1" t="s">
        <v>29</v>
      </c>
      <c r="L4" s="1" t="s">
        <v>31</v>
      </c>
      <c r="M4" s="1" t="s">
        <v>17</v>
      </c>
      <c r="N4" s="1" t="s">
        <v>32</v>
      </c>
      <c r="O4" s="1" t="s">
        <v>34</v>
      </c>
      <c r="P4" s="1" t="s">
        <v>34</v>
      </c>
    </row>
    <row r="5" spans="2:16" ht="19.95" customHeight="1" x14ac:dyDescent="0.45">
      <c r="B5" s="15"/>
      <c r="C5" s="17" t="str">
        <f>IF(COUNTA(B5),IF(ISNUMBER(B5),B5,COUNTA($B$2:B5)),"")</f>
        <v/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9.95" customHeight="1" x14ac:dyDescent="0.45">
      <c r="B6" s="15"/>
      <c r="C6" s="17" t="str">
        <f>IF(COUNTA(B6),IF(ISNUMBER(B6),B6,COUNTA($B$2:B6)),"")</f>
        <v/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9.95" customHeight="1" x14ac:dyDescent="0.45">
      <c r="B7" s="15"/>
      <c r="C7" s="17" t="str">
        <f>IF(COUNTA(B7),IF(ISNUMBER(B7),B7,COUNTA($B$2:B7)),"")</f>
        <v/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9.95" customHeight="1" x14ac:dyDescent="0.45">
      <c r="B8" s="15"/>
      <c r="C8" s="17" t="str">
        <f>IF(COUNTA(B8),IF(ISNUMBER(B8),B8,COUNTA($B$2:B8)),"")</f>
        <v/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9.95" customHeight="1" x14ac:dyDescent="0.45">
      <c r="B9" s="15"/>
      <c r="C9" s="17" t="str">
        <f>IF(COUNTA(B9),IF(ISNUMBER(B9),B9,COUNTA($B$2:B9)),"")</f>
        <v/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19.95" customHeight="1" x14ac:dyDescent="0.45">
      <c r="B10" s="15"/>
      <c r="C10" s="17" t="str">
        <f>IF(COUNTA(B10),IF(ISNUMBER(B10),B10,COUNTA($B$2:B10)),"")</f>
        <v/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9.95" customHeight="1" x14ac:dyDescent="0.45">
      <c r="B11" s="15"/>
      <c r="C11" s="17" t="str">
        <f>IF(COUNTA(B11),IF(ISNUMBER(B11),B11,COUNTA($B$2:B11)),"")</f>
        <v/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9.95" customHeight="1" x14ac:dyDescent="0.45">
      <c r="B12" s="15"/>
      <c r="C12" s="17" t="str">
        <f>IF(COUNTA(B12),IF(ISNUMBER(B12),B12,COUNTA($B$2:B12)),"")</f>
        <v/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9.95" customHeight="1" x14ac:dyDescent="0.45">
      <c r="B13" s="15"/>
      <c r="C13" s="17" t="str">
        <f>IF(COUNTA(B13),IF(ISNUMBER(B13),B13,COUNTA($B$2:B13)),"")</f>
        <v/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9.95" customHeight="1" x14ac:dyDescent="0.45">
      <c r="B14" s="15"/>
      <c r="C14" s="17" t="str">
        <f>IF(COUNTA(B14),IF(ISNUMBER(B14),B14,COUNTA($B$2:B14)),"")</f>
        <v/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9.95" customHeight="1" x14ac:dyDescent="0.45">
      <c r="B15" s="15"/>
      <c r="C15" s="17" t="str">
        <f>IF(COUNTA(B15),IF(ISNUMBER(B15),B15,COUNTA($B$2:B15)),"")</f>
        <v/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19.95" customHeight="1" x14ac:dyDescent="0.45">
      <c r="B16" s="15"/>
      <c r="C16" s="17" t="str">
        <f>IF(COUNTA(B16),IF(ISNUMBER(B16),B16,COUNTA($B$2:B16)),"")</f>
        <v/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9.95" customHeight="1" x14ac:dyDescent="0.45">
      <c r="B17" s="15"/>
      <c r="C17" s="17" t="str">
        <f>IF(COUNTA(B17),IF(ISNUMBER(B17),B17,COUNTA($B$2:B17)),"")</f>
        <v/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9.95" customHeight="1" x14ac:dyDescent="0.45">
      <c r="B18" s="15"/>
      <c r="C18" s="17" t="str">
        <f>IF(COUNTA(B18),IF(ISNUMBER(B18),B18,COUNTA($B$2:B18)),"")</f>
        <v/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9.95" customHeight="1" x14ac:dyDescent="0.45">
      <c r="B19" s="15"/>
      <c r="C19" s="17" t="str">
        <f>IF(COUNTA(B19),IF(ISNUMBER(B19),B19,COUNTA($B$2:B19)),"")</f>
        <v/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9.8" customHeight="1" x14ac:dyDescent="0.45">
      <c r="B20" s="15"/>
      <c r="C20" s="17" t="str">
        <f>IF(COUNTA(B20),IF(ISNUMBER(B20),B20,COUNTA($B$2:B20)),"")</f>
        <v/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9.8" customHeight="1" x14ac:dyDescent="0.45">
      <c r="B21" s="15"/>
      <c r="C21" s="17" t="str">
        <f>IF(COUNTA(B21),IF(ISNUMBER(B21),B21,COUNTA($B$2:B21)),"")</f>
        <v/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9.8" customHeight="1" x14ac:dyDescent="0.45">
      <c r="B22" s="15"/>
      <c r="C22" s="17" t="str">
        <f>IF(COUNTA(B22),IF(ISNUMBER(B22),B22,COUNTA($B$2:B22)),"")</f>
        <v/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9.8" customHeight="1" x14ac:dyDescent="0.45">
      <c r="B23" s="15"/>
      <c r="C23" s="17" t="str">
        <f>IF(COUNTA(B23),IF(ISNUMBER(B23),B23,COUNTA($B$2:B23)),"")</f>
        <v/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9.8" customHeight="1" x14ac:dyDescent="0.45">
      <c r="B24" s="15"/>
      <c r="C24" s="17" t="str">
        <f>IF(COUNTA(B24),IF(ISNUMBER(B24),B24,COUNTA($B$2:B24)),"")</f>
        <v/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9.8" customHeight="1" x14ac:dyDescent="0.45">
      <c r="B25" s="15"/>
      <c r="C25" s="17" t="str">
        <f>IF(COUNTA(B25),IF(ISNUMBER(B25),B25,COUNTA($B$2:B25)),"")</f>
        <v/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9.8" customHeight="1" x14ac:dyDescent="0.45">
      <c r="B26" s="15"/>
      <c r="C26" s="17" t="str">
        <f>IF(COUNTA(B26),IF(ISNUMBER(B26),B26,COUNTA($B$2:B26)),"")</f>
        <v/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9.8" customHeight="1" x14ac:dyDescent="0.45">
      <c r="B27" s="15"/>
      <c r="C27" s="17" t="str">
        <f>IF(COUNTA(B27),IF(ISNUMBER(B27),B27,COUNTA($B$2:B27)),"")</f>
        <v/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9.8" customHeight="1" x14ac:dyDescent="0.45">
      <c r="B28" s="15"/>
      <c r="C28" s="17" t="str">
        <f>IF(COUNTA(B28),IF(ISNUMBER(B28),B28,COUNTA($B$2:B28)),"")</f>
        <v/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9.8" customHeight="1" x14ac:dyDescent="0.45">
      <c r="B29" s="15"/>
      <c r="C29" s="17" t="str">
        <f>IF(COUNTA(B29),IF(ISNUMBER(B29),B29,COUNTA($B$2:B29)),"")</f>
        <v/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9.8" customHeight="1" x14ac:dyDescent="0.45">
      <c r="B30" s="15"/>
      <c r="C30" s="17" t="str">
        <f>IF(COUNTA(B30),IF(ISNUMBER(B30),B30,COUNTA($B$2:B30)),"")</f>
        <v/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9.8" customHeight="1" x14ac:dyDescent="0.45">
      <c r="B31" s="15"/>
      <c r="C31" s="17" t="str">
        <f>IF(COUNTA(B31),IF(ISNUMBER(B31),B31,COUNTA($B$2:B31)),"")</f>
        <v/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phoneticPr fontId="1"/>
  <conditionalFormatting sqref="B2:P31">
    <cfRule type="expression" dxfId="0" priority="1">
      <formula>AND($C2&lt;&gt;"",$B$1="印刷塗")</formula>
    </cfRule>
  </conditionalFormatting>
  <dataValidations count="1">
    <dataValidation type="list" allowBlank="1" showInputMessage="1" showErrorMessage="1" sqref="B1" xr:uid="{17F1CEFE-2DA0-48CB-8B55-9B8F462E8CB2}">
      <formula1>"印刷,印刷塗"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B83B-8460-4120-80CB-6F6E3C7D808F}">
  <dimension ref="A1:AI47"/>
  <sheetViews>
    <sheetView tabSelected="1" zoomScale="115" zoomScaleNormal="115" zoomScaleSheetLayoutView="85" workbookViewId="0"/>
  </sheetViews>
  <sheetFormatPr defaultColWidth="2.69921875" defaultRowHeight="18" x14ac:dyDescent="0.45"/>
  <cols>
    <col min="1" max="1" width="3.19921875" customWidth="1"/>
    <col min="16" max="16" width="2.19921875" customWidth="1"/>
    <col min="17" max="17" width="3.19921875" customWidth="1"/>
    <col min="32" max="32" width="2.19921875" customWidth="1"/>
    <col min="35" max="35" width="2.69921875" customWidth="1"/>
  </cols>
  <sheetData>
    <row r="1" spans="1:35" x14ac:dyDescent="0.45">
      <c r="A1" s="2" t="s">
        <v>21</v>
      </c>
      <c r="B1" s="19" t="s">
        <v>22</v>
      </c>
      <c r="C1" s="20"/>
      <c r="D1" s="20"/>
      <c r="E1" s="20"/>
      <c r="F1" s="20"/>
      <c r="G1" s="24"/>
      <c r="H1" s="19" t="s">
        <v>23</v>
      </c>
      <c r="I1" s="20"/>
      <c r="J1" s="20"/>
      <c r="K1" s="20"/>
      <c r="L1" s="20"/>
      <c r="M1" s="20"/>
      <c r="N1" s="20"/>
      <c r="O1" s="24"/>
      <c r="Q1" s="2" t="s">
        <v>21</v>
      </c>
      <c r="R1" s="19" t="s">
        <v>22</v>
      </c>
      <c r="S1" s="20"/>
      <c r="T1" s="20"/>
      <c r="U1" s="20"/>
      <c r="V1" s="20"/>
      <c r="W1" s="24"/>
      <c r="X1" s="19" t="s">
        <v>23</v>
      </c>
      <c r="Y1" s="20"/>
      <c r="Z1" s="20"/>
      <c r="AA1" s="20"/>
      <c r="AB1" s="20"/>
      <c r="AC1" s="20"/>
      <c r="AD1" s="20"/>
      <c r="AE1" s="24"/>
    </row>
    <row r="2" spans="1:35" x14ac:dyDescent="0.45">
      <c r="A2" s="1">
        <v>1</v>
      </c>
      <c r="B2" s="19" t="str">
        <f>IFERROR(IF($A2="","",VLOOKUP($A2,入力!$C:$N,2,0)&amp;""),"")</f>
        <v>有線</v>
      </c>
      <c r="C2" s="20"/>
      <c r="D2" s="20"/>
      <c r="E2" s="20" t="str">
        <f>IFERROR(IF($A2="","",VLOOKUP($A2,入力!$C:$N,3,0)&amp;""),"")</f>
        <v>ねずみ</v>
      </c>
      <c r="F2" s="20"/>
      <c r="G2" s="24"/>
      <c r="H2" s="19" t="str">
        <f>IFERROR(IF($A2="","",VLOOKUP($A2,入力!$C:$N,4,0)&amp;""),"")</f>
        <v>ゆうせん</v>
      </c>
      <c r="I2" s="20"/>
      <c r="J2" s="20"/>
      <c r="K2" s="20"/>
      <c r="L2" s="20" t="str">
        <f>IFERROR(IF($A2="","",VLOOKUP($A2,入力!$C:$N,5,0)&amp;""),"")</f>
        <v>ねずみ</v>
      </c>
      <c r="M2" s="20"/>
      <c r="N2" s="20"/>
      <c r="O2" s="24"/>
      <c r="Q2" s="1">
        <v>6</v>
      </c>
      <c r="R2" s="19" t="str">
        <f>IFERROR(IF($Q2="","",VLOOKUP($Q2,入力!$C:$N,2,0)&amp;""),"")</f>
        <v/>
      </c>
      <c r="S2" s="20"/>
      <c r="T2" s="20"/>
      <c r="U2" s="20" t="str">
        <f>IFERROR(IF($Q2="","",VLOOKUP($Q2,入力!$C:$N,3,0)&amp;""),"")</f>
        <v/>
      </c>
      <c r="V2" s="20"/>
      <c r="W2" s="24"/>
      <c r="X2" s="21" t="str">
        <f>IFERROR(IF($Q2="","",VLOOKUP($Q2,入力!$C:$N,4,0)&amp;""),"")</f>
        <v/>
      </c>
      <c r="Y2" s="22"/>
      <c r="Z2" s="22"/>
      <c r="AA2" s="22"/>
      <c r="AB2" s="22" t="str">
        <f>IFERROR(IF($Q2="","",VLOOKUP($Q2,入力!$C:$N,5,0)&amp;""),"")</f>
        <v/>
      </c>
      <c r="AC2" s="22"/>
      <c r="AD2" s="22"/>
      <c r="AE2" s="23"/>
    </row>
    <row r="3" spans="1:35" x14ac:dyDescent="0.45">
      <c r="A3" s="1">
        <v>2</v>
      </c>
      <c r="B3" s="19" t="str">
        <f>IFERROR(IF($A3="","",VLOOKUP($A3,入力!$C:$N,2,0)&amp;""),"")</f>
        <v>無線</v>
      </c>
      <c r="C3" s="20"/>
      <c r="D3" s="20"/>
      <c r="E3" s="20" t="str">
        <f>IFERROR(IF($A3="","",VLOOKUP($A3,入力!$C:$N,3,0)&amp;""),"")</f>
        <v>ねずみ</v>
      </c>
      <c r="F3" s="20"/>
      <c r="G3" s="24"/>
      <c r="H3" s="19" t="str">
        <f>IFERROR(IF($A3="","",VLOOKUP($A3,入力!$C:$N,4,0)&amp;""),"")</f>
        <v>むせん</v>
      </c>
      <c r="I3" s="20"/>
      <c r="J3" s="20"/>
      <c r="K3" s="20"/>
      <c r="L3" s="20" t="str">
        <f>IFERROR(IF($A3="","",VLOOKUP($A3,入力!$C:$N,5,0)&amp;""),"")</f>
        <v>ねずみ</v>
      </c>
      <c r="M3" s="20"/>
      <c r="N3" s="20"/>
      <c r="O3" s="24"/>
      <c r="Q3" s="1">
        <v>7</v>
      </c>
      <c r="R3" s="19" t="str">
        <f>IFERROR(IF($Q3="","",VLOOKUP($Q3,入力!$C:$N,2,0)&amp;""),"")</f>
        <v/>
      </c>
      <c r="S3" s="20"/>
      <c r="T3" s="20"/>
      <c r="U3" s="20" t="str">
        <f>IFERROR(IF($Q3="","",VLOOKUP($Q3,入力!$C:$N,3,0)&amp;""),"")</f>
        <v/>
      </c>
      <c r="V3" s="20"/>
      <c r="W3" s="24"/>
      <c r="X3" s="21" t="str">
        <f>IFERROR(IF($Q3="","",VLOOKUP($Q3,入力!$C:$N,4,0)&amp;""),"")</f>
        <v/>
      </c>
      <c r="Y3" s="22"/>
      <c r="Z3" s="22"/>
      <c r="AA3" s="22"/>
      <c r="AB3" s="22" t="str">
        <f>IFERROR(IF($Q3="","",VLOOKUP($Q3,入力!$C:$N,5,0)&amp;""),"")</f>
        <v/>
      </c>
      <c r="AC3" s="22"/>
      <c r="AD3" s="22"/>
      <c r="AE3" s="23"/>
    </row>
    <row r="4" spans="1:35" x14ac:dyDescent="0.45">
      <c r="A4" s="1">
        <v>3</v>
      </c>
      <c r="B4" s="19" t="str">
        <f>IFERROR(IF($A4="","",VLOOKUP($A4,入力!$C:$N,2,0)&amp;""),"")</f>
        <v>球</v>
      </c>
      <c r="C4" s="20"/>
      <c r="D4" s="20"/>
      <c r="E4" s="20" t="str">
        <f>IFERROR(IF($A4="","",VLOOKUP($A4,入力!$C:$N,3,0)&amp;""),"")</f>
        <v>ねずみ</v>
      </c>
      <c r="F4" s="20"/>
      <c r="G4" s="24"/>
      <c r="H4" s="19" t="str">
        <f>IFERROR(IF($A4="","",VLOOKUP($A4,入力!$C:$N,4,0)&amp;""),"")</f>
        <v>たま</v>
      </c>
      <c r="I4" s="20"/>
      <c r="J4" s="20"/>
      <c r="K4" s="20"/>
      <c r="L4" s="20" t="str">
        <f>IFERROR(IF($A4="","",VLOOKUP($A4,入力!$C:$N,5,0)&amp;""),"")</f>
        <v>ねずみ</v>
      </c>
      <c r="M4" s="20"/>
      <c r="N4" s="20"/>
      <c r="O4" s="24"/>
      <c r="Q4" s="1">
        <v>8</v>
      </c>
      <c r="R4" s="19" t="str">
        <f>IFERROR(IF($Q4="","",VLOOKUP($Q4,入力!$C:$N,2,0)&amp;""),"")</f>
        <v/>
      </c>
      <c r="S4" s="20"/>
      <c r="T4" s="20"/>
      <c r="U4" s="20" t="str">
        <f>IFERROR(IF($Q4="","",VLOOKUP($Q4,入力!$C:$N,3,0)&amp;""),"")</f>
        <v/>
      </c>
      <c r="V4" s="20"/>
      <c r="W4" s="24"/>
      <c r="X4" s="21" t="str">
        <f>IFERROR(IF($Q4="","",VLOOKUP($Q4,入力!$C:$N,4,0)&amp;""),"")</f>
        <v/>
      </c>
      <c r="Y4" s="22"/>
      <c r="Z4" s="22"/>
      <c r="AA4" s="22"/>
      <c r="AB4" s="22" t="str">
        <f>IFERROR(IF($Q4="","",VLOOKUP($Q4,入力!$C:$N,5,0)&amp;""),"")</f>
        <v/>
      </c>
      <c r="AC4" s="22"/>
      <c r="AD4" s="22"/>
      <c r="AE4" s="23"/>
    </row>
    <row r="5" spans="1:35" x14ac:dyDescent="0.45">
      <c r="A5" s="1">
        <v>4</v>
      </c>
      <c r="B5" s="19" t="str">
        <f>IFERROR(IF($A5="","",VLOOKUP($A5,入力!$C:$N,2,0)&amp;""),"")</f>
        <v/>
      </c>
      <c r="C5" s="20"/>
      <c r="D5" s="20"/>
      <c r="E5" s="20" t="str">
        <f>IFERROR(IF($A5="","",VLOOKUP($A5,入力!$C:$N,3,0)&amp;""),"")</f>
        <v/>
      </c>
      <c r="F5" s="20"/>
      <c r="G5" s="24"/>
      <c r="H5" s="19" t="str">
        <f>IFERROR(IF($A5="","",VLOOKUP($A5,入力!$C:$N,4,0)&amp;""),"")</f>
        <v/>
      </c>
      <c r="I5" s="20"/>
      <c r="J5" s="20"/>
      <c r="K5" s="20"/>
      <c r="L5" s="20" t="str">
        <f>IFERROR(IF($A5="","",VLOOKUP($A5,入力!$C:$N,5,0)&amp;""),"")</f>
        <v/>
      </c>
      <c r="M5" s="20"/>
      <c r="N5" s="20"/>
      <c r="O5" s="24"/>
      <c r="Q5" s="1">
        <v>9</v>
      </c>
      <c r="R5" s="19" t="str">
        <f>IFERROR(IF($Q5="","",VLOOKUP($Q5,入力!$C:$N,2,0)&amp;""),"")</f>
        <v/>
      </c>
      <c r="S5" s="20"/>
      <c r="T5" s="20"/>
      <c r="U5" s="20" t="str">
        <f>IFERROR(IF($Q5="","",VLOOKUP($Q5,入力!$C:$N,3,0)&amp;""),"")</f>
        <v/>
      </c>
      <c r="V5" s="20"/>
      <c r="W5" s="24"/>
      <c r="X5" s="21" t="str">
        <f>IFERROR(IF($Q5="","",VLOOKUP($Q5,入力!$C:$N,4,0)&amp;""),"")</f>
        <v/>
      </c>
      <c r="Y5" s="22"/>
      <c r="Z5" s="22"/>
      <c r="AA5" s="22"/>
      <c r="AB5" s="22" t="str">
        <f>IFERROR(IF($Q5="","",VLOOKUP($Q5,入力!$C:$N,5,0)&amp;""),"")</f>
        <v/>
      </c>
      <c r="AC5" s="22"/>
      <c r="AD5" s="22"/>
      <c r="AE5" s="23"/>
    </row>
    <row r="6" spans="1:35" x14ac:dyDescent="0.45">
      <c r="A6" s="1">
        <v>5</v>
      </c>
      <c r="B6" s="19" t="str">
        <f>IFERROR(IF($A6="","",VLOOKUP($A6,入力!$C:$N,2,0)&amp;""),"")</f>
        <v/>
      </c>
      <c r="C6" s="20"/>
      <c r="D6" s="20"/>
      <c r="E6" s="20" t="str">
        <f>IFERROR(IF($A6="","",VLOOKUP($A6,入力!$C:$N,3,0)&amp;""),"")</f>
        <v/>
      </c>
      <c r="F6" s="20"/>
      <c r="G6" s="24"/>
      <c r="H6" s="19" t="str">
        <f>IFERROR(IF($A6="","",VLOOKUP($A6,入力!$C:$N,4,0)&amp;""),"")</f>
        <v/>
      </c>
      <c r="I6" s="20"/>
      <c r="J6" s="20"/>
      <c r="K6" s="20"/>
      <c r="L6" s="20" t="str">
        <f>IFERROR(IF($A6="","",VLOOKUP($A6,入力!$C:$N,5,0)&amp;""),"")</f>
        <v/>
      </c>
      <c r="M6" s="20"/>
      <c r="N6" s="20"/>
      <c r="O6" s="24"/>
      <c r="Q6" s="1">
        <v>10</v>
      </c>
      <c r="R6" s="19" t="str">
        <f>IFERROR(IF($Q6="","",VLOOKUP($Q6,入力!$C:$N,2,0)&amp;""),"")</f>
        <v/>
      </c>
      <c r="S6" s="20"/>
      <c r="T6" s="20"/>
      <c r="U6" s="20" t="str">
        <f>IFERROR(IF($Q6="","",VLOOKUP($Q6,入力!$C:$N,3,0)&amp;""),"")</f>
        <v/>
      </c>
      <c r="V6" s="20"/>
      <c r="W6" s="24"/>
      <c r="X6" s="21" t="str">
        <f>IFERROR(IF($Q6="","",VLOOKUP($Q6,入力!$C:$N,4,0)&amp;""),"")</f>
        <v/>
      </c>
      <c r="Y6" s="22"/>
      <c r="Z6" s="22"/>
      <c r="AA6" s="22"/>
      <c r="AB6" s="22" t="str">
        <f>IFERROR(IF($Q6="","",VLOOKUP($Q6,入力!$C:$N,5,0)&amp;""),"")</f>
        <v/>
      </c>
      <c r="AC6" s="22"/>
      <c r="AD6" s="22"/>
      <c r="AE6" s="23"/>
    </row>
    <row r="8" spans="1:35" ht="24" customHeight="1" x14ac:dyDescent="0.45">
      <c r="A8" s="9"/>
      <c r="B8" s="26" t="str">
        <f>IF(AH8=0,"",入力!$I$1)</f>
        <v>社会福祉法人</v>
      </c>
      <c r="C8" s="26"/>
      <c r="D8" s="26"/>
      <c r="E8" s="26"/>
      <c r="F8" s="26"/>
      <c r="G8" s="27" t="str">
        <f>IFERROR(IF($AH8="","",VLOOKUP($AH8,入力!$C:$N,7,0)&amp;""),"")</f>
        <v>救鼠会</v>
      </c>
      <c r="H8" s="27"/>
      <c r="I8" s="27"/>
      <c r="J8" s="27"/>
      <c r="K8" s="27"/>
      <c r="L8" s="27"/>
      <c r="M8" s="3"/>
      <c r="N8" s="3"/>
      <c r="O8" s="3"/>
      <c r="P8" s="4"/>
      <c r="Q8" s="3"/>
      <c r="R8" s="26" t="str">
        <f>IF(AI8=0,"",入力!$I$1)</f>
        <v>社会福祉法人</v>
      </c>
      <c r="S8" s="26"/>
      <c r="T8" s="26"/>
      <c r="U8" s="26"/>
      <c r="V8" s="26"/>
      <c r="W8" s="27" t="str">
        <f>IFERROR(IF($AI8="","",VLOOKUP($AI8,入力!$C:$N,7,0)&amp;""),"")</f>
        <v/>
      </c>
      <c r="X8" s="27"/>
      <c r="Y8" s="27"/>
      <c r="Z8" s="27"/>
      <c r="AA8" s="27"/>
      <c r="AB8" s="27"/>
      <c r="AC8" s="3"/>
      <c r="AD8" s="3"/>
      <c r="AE8" s="3"/>
      <c r="AF8" s="4"/>
      <c r="AH8" s="12">
        <f t="shared" ref="AH8:AH15" si="0">$A$2</f>
        <v>1</v>
      </c>
      <c r="AI8" s="12">
        <f t="shared" ref="AI8:AI15" si="1">$Q$2</f>
        <v>6</v>
      </c>
    </row>
    <row r="9" spans="1:35" ht="16.95" customHeight="1" x14ac:dyDescent="0.45">
      <c r="A9" s="6"/>
      <c r="B9" s="18" t="str">
        <f>IF(AH9=0,"",入力!$H$1)</f>
        <v>職員番号</v>
      </c>
      <c r="C9" s="18"/>
      <c r="D9" s="18"/>
      <c r="E9" s="28" t="str">
        <f>IFERROR(IF($AH9="","",VLOOKUP($AH9,入力!$C:$N,6,0)&amp;""),"")</f>
        <v>1111111</v>
      </c>
      <c r="F9" s="28"/>
      <c r="G9" s="28"/>
      <c r="H9" s="28"/>
      <c r="I9" s="28"/>
      <c r="P9" s="5"/>
      <c r="R9" s="18" t="str">
        <f>IF(AI9=0,"",入力!$H$1)</f>
        <v>職員番号</v>
      </c>
      <c r="S9" s="18"/>
      <c r="T9" s="18"/>
      <c r="U9" s="28" t="str">
        <f>IFERROR(IF($AI9="","",VLOOKUP($AI9,入力!$C:$N,6,0)&amp;""),"")</f>
        <v/>
      </c>
      <c r="V9" s="28"/>
      <c r="W9" s="28"/>
      <c r="X9" s="28"/>
      <c r="Y9" s="28"/>
      <c r="AF9" s="5"/>
      <c r="AH9" s="13">
        <f t="shared" si="0"/>
        <v>1</v>
      </c>
      <c r="AI9" s="13">
        <f t="shared" si="1"/>
        <v>6</v>
      </c>
    </row>
    <row r="10" spans="1:35" ht="16.95" customHeight="1" x14ac:dyDescent="0.45">
      <c r="A10" s="6"/>
      <c r="B10" s="18" t="str">
        <f>IF(AH10=0,"",入力!$J$1)</f>
        <v>所 属</v>
      </c>
      <c r="C10" s="18"/>
      <c r="D10" s="18"/>
      <c r="E10" s="28" t="str">
        <f>IFERROR(IF($AH10="","",VLOOKUP($AH10,入力!$C:$N,8,0)&amp;""),"")</f>
        <v>上級ルーム</v>
      </c>
      <c r="F10" s="28"/>
      <c r="G10" s="28"/>
      <c r="H10" s="28"/>
      <c r="I10" s="28"/>
      <c r="P10" s="5"/>
      <c r="R10" s="18" t="str">
        <f>IF(AI10=0,"",入力!$J$1)</f>
        <v>所 属</v>
      </c>
      <c r="S10" s="18"/>
      <c r="T10" s="18"/>
      <c r="U10" s="28" t="str">
        <f>IFERROR(IF($AI10="","",VLOOKUP($AI10,入力!$C:$N,8,0)&amp;""),"")</f>
        <v/>
      </c>
      <c r="V10" s="28"/>
      <c r="W10" s="28"/>
      <c r="X10" s="28"/>
      <c r="Y10" s="28"/>
      <c r="AF10" s="5"/>
      <c r="AH10" s="13">
        <f t="shared" si="0"/>
        <v>1</v>
      </c>
      <c r="AI10" s="13">
        <f t="shared" si="1"/>
        <v>6</v>
      </c>
    </row>
    <row r="11" spans="1:35" ht="16.95" customHeight="1" x14ac:dyDescent="0.45">
      <c r="A11" s="6"/>
      <c r="B11" s="18" t="str">
        <f>IF(AH11=0,"",入力!$K$1)</f>
        <v>役 職</v>
      </c>
      <c r="C11" s="18"/>
      <c r="D11" s="18"/>
      <c r="E11" s="28" t="str">
        <f>IFERROR(IF($AH11="","",VLOOKUP($AH11,入力!$C:$N,9,0)&amp;""),"")</f>
        <v>兄者</v>
      </c>
      <c r="F11" s="28"/>
      <c r="G11" s="28"/>
      <c r="H11" s="28"/>
      <c r="I11" s="28"/>
      <c r="P11" s="5"/>
      <c r="R11" s="18" t="str">
        <f>IF(AI11=0,"",入力!$K$1)</f>
        <v>役 職</v>
      </c>
      <c r="S11" s="18"/>
      <c r="T11" s="18"/>
      <c r="U11" s="28" t="str">
        <f>IFERROR(IF($AI11="","",VLOOKUP($AI11,入力!$C:$N,9,0)&amp;""),"")</f>
        <v/>
      </c>
      <c r="V11" s="28"/>
      <c r="W11" s="28"/>
      <c r="X11" s="28"/>
      <c r="Y11" s="28"/>
      <c r="AF11" s="5"/>
      <c r="AH11" s="13">
        <f t="shared" si="0"/>
        <v>1</v>
      </c>
      <c r="AI11" s="13">
        <f t="shared" si="1"/>
        <v>6</v>
      </c>
    </row>
    <row r="12" spans="1:35" ht="15" customHeight="1" x14ac:dyDescent="0.45">
      <c r="A12" s="6"/>
      <c r="E12" s="18" t="str">
        <f>IFERROR(IF($AH12="","",VLOOKUP($AH12,入力!$C:$N,4,0)&amp;""),"")</f>
        <v>ゆうせん</v>
      </c>
      <c r="F12" s="18"/>
      <c r="G12" s="18"/>
      <c r="H12" s="18"/>
      <c r="I12" s="18"/>
      <c r="J12" s="18" t="str">
        <f>IFERROR(IF($AH12="","",VLOOKUP($AH12,入力!$C:$N,5,0)&amp;""),"")</f>
        <v>ねずみ</v>
      </c>
      <c r="K12" s="18"/>
      <c r="L12" s="18"/>
      <c r="M12" s="18"/>
      <c r="N12" s="18"/>
      <c r="O12" s="18"/>
      <c r="P12" s="5"/>
      <c r="U12" s="18" t="str">
        <f>IFERROR(IF($AI12="","",VLOOKUP($AI12,入力!$C:$N,4,0)&amp;""),"")</f>
        <v/>
      </c>
      <c r="V12" s="18"/>
      <c r="W12" s="18"/>
      <c r="X12" s="18"/>
      <c r="Y12" s="18"/>
      <c r="Z12" s="18" t="str">
        <f>IFERROR(IF($AI12="","",VLOOKUP($AI12,入力!$C:$N,5,0)&amp;""),"")</f>
        <v/>
      </c>
      <c r="AA12" s="18"/>
      <c r="AB12" s="18"/>
      <c r="AC12" s="18"/>
      <c r="AD12" s="18"/>
      <c r="AE12" s="18"/>
      <c r="AF12" s="5"/>
      <c r="AH12" s="13">
        <f t="shared" si="0"/>
        <v>1</v>
      </c>
      <c r="AI12" s="13">
        <f t="shared" si="1"/>
        <v>6</v>
      </c>
    </row>
    <row r="13" spans="1:35" ht="31.95" customHeight="1" x14ac:dyDescent="0.45">
      <c r="A13" s="6"/>
      <c r="B13" s="18" t="str">
        <f>IF(AH13=0,"",入力!$E$1)</f>
        <v>氏 名</v>
      </c>
      <c r="C13" s="18"/>
      <c r="D13" s="18"/>
      <c r="E13" s="25" t="str">
        <f>IFERROR(IF($AH13="","",VLOOKUP($AH13,入力!$C:$N,2,0)&amp;""),"")</f>
        <v>有線</v>
      </c>
      <c r="F13" s="25"/>
      <c r="G13" s="25"/>
      <c r="H13" s="25"/>
      <c r="I13" s="25"/>
      <c r="J13" s="25" t="str">
        <f>IFERROR(IF($AH13="","",VLOOKUP($AH13,入力!$C:$N,3,0)&amp;""),"")</f>
        <v>ねずみ</v>
      </c>
      <c r="K13" s="25"/>
      <c r="L13" s="25"/>
      <c r="M13" s="25"/>
      <c r="N13" s="25"/>
      <c r="O13" s="25"/>
      <c r="P13" s="5"/>
      <c r="R13" s="18" t="str">
        <f>IF(AI13=0,"",入力!$E$1)</f>
        <v>氏 名</v>
      </c>
      <c r="S13" s="18"/>
      <c r="T13" s="18"/>
      <c r="U13" s="25" t="str">
        <f>IFERROR(IF($AI13="","",VLOOKUP($AI13,入力!$C:$N,2,0)&amp;""),"")</f>
        <v/>
      </c>
      <c r="V13" s="25"/>
      <c r="W13" s="25"/>
      <c r="X13" s="25"/>
      <c r="Y13" s="25"/>
      <c r="Z13" s="25" t="str">
        <f>IFERROR(IF($AI13="","",VLOOKUP($AI13,入力!$C:$N,3,0)&amp;""),"")</f>
        <v/>
      </c>
      <c r="AA13" s="25"/>
      <c r="AB13" s="25"/>
      <c r="AC13" s="25"/>
      <c r="AD13" s="25"/>
      <c r="AE13" s="25"/>
      <c r="AF13" s="5"/>
      <c r="AH13" s="13">
        <f t="shared" si="0"/>
        <v>1</v>
      </c>
      <c r="AI13" s="13">
        <f t="shared" si="1"/>
        <v>6</v>
      </c>
    </row>
    <row r="14" spans="1:35" ht="16.95" customHeight="1" x14ac:dyDescent="0.45">
      <c r="A14" s="6"/>
      <c r="B14" s="29" t="str">
        <f>IFERROR(IF(OR($AH14="",VLOOKUP($AH14,入力!$C:$Q,10,0)=0),"","〒"&amp;VLOOKUP($AH14,入力!$C:$N,10,0)),"")</f>
        <v>〒aaa-aaaa</v>
      </c>
      <c r="C14" s="29"/>
      <c r="D14" s="29"/>
      <c r="E14" s="29"/>
      <c r="F14" s="29" t="str">
        <f>IFERROR(IF($AH14="","",VLOOKUP($AH14,入力!$C:$N,11,0)),"")&amp;" "&amp;IFERROR(IF($AH14="","",VLOOKUP($AH14,入力!$C:$N,12,0)),"")</f>
        <v>地球のどこか 心地よい家</v>
      </c>
      <c r="G14" s="29"/>
      <c r="H14" s="29"/>
      <c r="I14" s="29"/>
      <c r="J14" s="29"/>
      <c r="K14" s="29"/>
      <c r="L14" s="29"/>
      <c r="M14" s="29"/>
      <c r="N14" s="29"/>
      <c r="O14" s="29"/>
      <c r="P14" s="31"/>
      <c r="R14" s="29" t="str">
        <f>IFERROR(IF(OR($AI14="",VLOOKUP($AI14,入力!$C:$Q,10,0)=0),"","〒"&amp;VLOOKUP($AI14,入力!$C:$N,10,0)),"")</f>
        <v/>
      </c>
      <c r="S14" s="29"/>
      <c r="T14" s="29"/>
      <c r="U14" s="29"/>
      <c r="V14" s="29" t="str">
        <f>IFERROR(IF($AI14="","",VLOOKUP($AI14,入力!$C:$N,11,0)),"")&amp;" "&amp;IFERROR(IF($AI14="","",VLOOKUP($AI14,入力!$C:$N,12,0)),"")</f>
        <v xml:space="preserve"> </v>
      </c>
      <c r="W14" s="29"/>
      <c r="X14" s="29"/>
      <c r="Y14" s="29"/>
      <c r="Z14" s="29"/>
      <c r="AA14" s="29"/>
      <c r="AB14" s="29"/>
      <c r="AC14" s="29"/>
      <c r="AD14" s="29"/>
      <c r="AE14" s="29"/>
      <c r="AF14" s="31"/>
      <c r="AH14" s="13">
        <f t="shared" si="0"/>
        <v>1</v>
      </c>
      <c r="AI14" s="13">
        <f t="shared" si="1"/>
        <v>6</v>
      </c>
    </row>
    <row r="15" spans="1:35" ht="16.95" customHeight="1" x14ac:dyDescent="0.45">
      <c r="A15" s="7"/>
      <c r="B15" s="30" t="str">
        <f>IFERROR(IF(OR($AH15="",VLOOKUP($AH15,入力!$C:$Q,13,0)=0),"",入力!$O$1&amp;VLOOKUP($AH15,入力!$C:$Q,13,0)),"")</f>
        <v>TEL：aaaa-aaaa-aaaa</v>
      </c>
      <c r="C15" s="30"/>
      <c r="D15" s="30"/>
      <c r="E15" s="30"/>
      <c r="F15" s="30"/>
      <c r="G15" s="30"/>
      <c r="H15" s="30"/>
      <c r="I15" s="30" t="str">
        <f>IFERROR(IF(OR($AH15="",VLOOKUP($AH15,入力!$C:$Q,14,0)=0),"",入力!$P$1&amp;VLOOKUP($AH15,入力!$C:$Q,14,0)),"")</f>
        <v>FAX：aaaa-aaaa-aaaa</v>
      </c>
      <c r="J15" s="30"/>
      <c r="K15" s="30"/>
      <c r="L15" s="30"/>
      <c r="M15" s="30"/>
      <c r="N15" s="30"/>
      <c r="O15" s="30"/>
      <c r="P15" s="10"/>
      <c r="Q15" s="8"/>
      <c r="R15" s="30" t="str">
        <f>IFERROR(IF(OR($AI15="",VLOOKUP($AI15,入力!$C:$Q,13,0)=0),"",入力!$O$1&amp;VLOOKUP($AI15,入力!$C:$Q,13,0)),"")</f>
        <v/>
      </c>
      <c r="S15" s="30"/>
      <c r="T15" s="30"/>
      <c r="U15" s="30"/>
      <c r="V15" s="30"/>
      <c r="W15" s="30"/>
      <c r="X15" s="30"/>
      <c r="Y15" s="30" t="str">
        <f>IFERROR(IF(OR($AI15="",VLOOKUP($AI15,入力!$C:$Q,14,0)=0),"",入力!$P$1&amp;VLOOKUP($AI15,入力!$C:$Q,14,0)),"")</f>
        <v/>
      </c>
      <c r="Z15" s="30"/>
      <c r="AA15" s="30"/>
      <c r="AB15" s="30"/>
      <c r="AC15" s="30"/>
      <c r="AD15" s="30"/>
      <c r="AE15" s="30"/>
      <c r="AF15" s="10"/>
      <c r="AH15" s="14">
        <f t="shared" si="0"/>
        <v>1</v>
      </c>
      <c r="AI15" s="14">
        <f t="shared" si="1"/>
        <v>6</v>
      </c>
    </row>
    <row r="16" spans="1:35" ht="24" customHeight="1" x14ac:dyDescent="0.45">
      <c r="A16" s="6"/>
      <c r="B16" s="32" t="str">
        <f>IF(AH16=0,"",入力!$I$1)</f>
        <v>社会福祉法人</v>
      </c>
      <c r="C16" s="32"/>
      <c r="D16" s="32"/>
      <c r="E16" s="32"/>
      <c r="F16" s="32"/>
      <c r="G16" s="33" t="str">
        <f>IFERROR(IF($AH16="","",VLOOKUP($AH16,入力!$C:$N,7,0)&amp;""),"")</f>
        <v>救鼠会</v>
      </c>
      <c r="H16" s="33"/>
      <c r="I16" s="33"/>
      <c r="J16" s="33"/>
      <c r="K16" s="33"/>
      <c r="L16" s="33"/>
      <c r="P16" s="5"/>
      <c r="Q16" s="9"/>
      <c r="R16" s="26" t="str">
        <f>IF(AI16=0,"",入力!$I$1)</f>
        <v>社会福祉法人</v>
      </c>
      <c r="S16" s="26"/>
      <c r="T16" s="26"/>
      <c r="U16" s="26"/>
      <c r="V16" s="26"/>
      <c r="W16" s="27" t="str">
        <f>IFERROR(IF($AI16="","",VLOOKUP($AI16,入力!$C:$N,7,0)&amp;""),"")</f>
        <v/>
      </c>
      <c r="X16" s="27"/>
      <c r="Y16" s="27"/>
      <c r="Z16" s="27"/>
      <c r="AA16" s="27"/>
      <c r="AB16" s="27"/>
      <c r="AC16" s="3"/>
      <c r="AD16" s="3"/>
      <c r="AE16" s="3"/>
      <c r="AF16" s="4"/>
      <c r="AH16" s="12">
        <f t="shared" ref="AH16:AH23" si="2">$A$3</f>
        <v>2</v>
      </c>
      <c r="AI16" s="12">
        <f t="shared" ref="AI16:AI23" si="3">$Q$3</f>
        <v>7</v>
      </c>
    </row>
    <row r="17" spans="1:35" ht="16.95" customHeight="1" x14ac:dyDescent="0.45">
      <c r="A17" s="6"/>
      <c r="B17" s="18" t="str">
        <f>IF(AH17=0,"",入力!$H$1)</f>
        <v>職員番号</v>
      </c>
      <c r="C17" s="18"/>
      <c r="D17" s="18"/>
      <c r="E17" s="28" t="str">
        <f>IFERROR(IF($AH17="","",VLOOKUP($AH17,入力!$C:$N,6,0)&amp;""),"")</f>
        <v>2222222</v>
      </c>
      <c r="F17" s="28"/>
      <c r="G17" s="28"/>
      <c r="H17" s="28"/>
      <c r="I17" s="28"/>
      <c r="P17" s="5"/>
      <c r="Q17" s="6"/>
      <c r="R17" s="18" t="str">
        <f>IF(AI17=0,"",入力!$H$1)</f>
        <v>職員番号</v>
      </c>
      <c r="S17" s="18"/>
      <c r="T17" s="18"/>
      <c r="U17" s="28" t="str">
        <f>IFERROR(IF($AI17="","",VLOOKUP($AI17,入力!$C:$N,6,0)&amp;""),"")</f>
        <v/>
      </c>
      <c r="V17" s="28"/>
      <c r="W17" s="28"/>
      <c r="X17" s="28"/>
      <c r="Y17" s="28"/>
      <c r="AF17" s="5"/>
      <c r="AH17" s="13">
        <f t="shared" si="2"/>
        <v>2</v>
      </c>
      <c r="AI17" s="13">
        <f t="shared" si="3"/>
        <v>7</v>
      </c>
    </row>
    <row r="18" spans="1:35" ht="16.95" customHeight="1" x14ac:dyDescent="0.45">
      <c r="A18" s="6"/>
      <c r="B18" s="18" t="str">
        <f>IF(AH18=0,"",入力!$J$1)</f>
        <v>所 属</v>
      </c>
      <c r="C18" s="18"/>
      <c r="D18" s="18"/>
      <c r="E18" s="28" t="str">
        <f>IFERROR(IF($AH18="","",VLOOKUP($AH18,入力!$C:$N,8,0)&amp;""),"")</f>
        <v>中級ルーム</v>
      </c>
      <c r="F18" s="28"/>
      <c r="G18" s="28"/>
      <c r="H18" s="28"/>
      <c r="I18" s="28"/>
      <c r="P18" s="5"/>
      <c r="Q18" s="6"/>
      <c r="R18" s="18" t="str">
        <f>IF(AI18=0,"",入力!$J$1)</f>
        <v>所 属</v>
      </c>
      <c r="S18" s="18"/>
      <c r="T18" s="18"/>
      <c r="U18" s="28" t="str">
        <f>IFERROR(IF($AI18="","",VLOOKUP($AI18,入力!$C:$N,8,0)&amp;""),"")</f>
        <v/>
      </c>
      <c r="V18" s="28"/>
      <c r="W18" s="28"/>
      <c r="X18" s="28"/>
      <c r="Y18" s="28"/>
      <c r="AF18" s="5"/>
      <c r="AH18" s="13">
        <f t="shared" si="2"/>
        <v>2</v>
      </c>
      <c r="AI18" s="13">
        <f t="shared" si="3"/>
        <v>7</v>
      </c>
    </row>
    <row r="19" spans="1:35" ht="16.95" customHeight="1" x14ac:dyDescent="0.45">
      <c r="A19" s="6"/>
      <c r="B19" s="18" t="str">
        <f>IF(AH19=0,"",入力!$K$1)</f>
        <v>役 職</v>
      </c>
      <c r="C19" s="18"/>
      <c r="D19" s="18"/>
      <c r="E19" s="28" t="str">
        <f>IFERROR(IF($AH19="","",VLOOKUP($AH19,入力!$C:$N,9,0)&amp;""),"")</f>
        <v>弟者</v>
      </c>
      <c r="F19" s="28"/>
      <c r="G19" s="28"/>
      <c r="H19" s="28"/>
      <c r="I19" s="28"/>
      <c r="P19" s="5"/>
      <c r="Q19" s="6"/>
      <c r="R19" s="18" t="str">
        <f>IF(AI19=0,"",入力!$K$1)</f>
        <v>役 職</v>
      </c>
      <c r="S19" s="18"/>
      <c r="T19" s="18"/>
      <c r="U19" s="28" t="str">
        <f>IFERROR(IF($AI19="","",VLOOKUP($AI19,入力!$C:$N,9,0)&amp;""),"")</f>
        <v/>
      </c>
      <c r="V19" s="28"/>
      <c r="W19" s="28"/>
      <c r="X19" s="28"/>
      <c r="Y19" s="28"/>
      <c r="AF19" s="5"/>
      <c r="AH19" s="13">
        <f t="shared" si="2"/>
        <v>2</v>
      </c>
      <c r="AI19" s="13">
        <f t="shared" si="3"/>
        <v>7</v>
      </c>
    </row>
    <row r="20" spans="1:35" ht="15" customHeight="1" x14ac:dyDescent="0.45">
      <c r="A20" s="6"/>
      <c r="E20" s="18" t="str">
        <f>IFERROR(IF($AH20="","",VLOOKUP($AH20,入力!$C:$N,4,0)&amp;""),"")</f>
        <v>むせん</v>
      </c>
      <c r="F20" s="18"/>
      <c r="G20" s="18"/>
      <c r="H20" s="18"/>
      <c r="I20" s="18"/>
      <c r="J20" s="18" t="str">
        <f>IFERROR(IF($AH20="","",VLOOKUP($AH20,入力!$C:$N,5,0)&amp;""),"")</f>
        <v>ねずみ</v>
      </c>
      <c r="K20" s="18"/>
      <c r="L20" s="18"/>
      <c r="M20" s="18"/>
      <c r="N20" s="18"/>
      <c r="O20" s="18"/>
      <c r="P20" s="5"/>
      <c r="Q20" s="6"/>
      <c r="U20" s="18" t="str">
        <f>IFERROR(IF($AI20="","",VLOOKUP($AI20,入力!$C:$N,4,0)&amp;""),"")</f>
        <v/>
      </c>
      <c r="V20" s="18"/>
      <c r="W20" s="18"/>
      <c r="X20" s="18"/>
      <c r="Y20" s="18"/>
      <c r="Z20" s="18" t="str">
        <f>IFERROR(IF($AI20="","",VLOOKUP($AI20,入力!$C:$N,5,0)&amp;""),"")</f>
        <v/>
      </c>
      <c r="AA20" s="18"/>
      <c r="AB20" s="18"/>
      <c r="AC20" s="18"/>
      <c r="AD20" s="18"/>
      <c r="AE20" s="18"/>
      <c r="AF20" s="5"/>
      <c r="AH20" s="13">
        <f t="shared" si="2"/>
        <v>2</v>
      </c>
      <c r="AI20" s="13">
        <f t="shared" si="3"/>
        <v>7</v>
      </c>
    </row>
    <row r="21" spans="1:35" ht="31.95" customHeight="1" x14ac:dyDescent="0.45">
      <c r="A21" s="6"/>
      <c r="B21" s="18" t="str">
        <f>IF(AH21=0,"",入力!$E$1)</f>
        <v>氏 名</v>
      </c>
      <c r="C21" s="18"/>
      <c r="D21" s="18"/>
      <c r="E21" s="25" t="str">
        <f>IFERROR(IF($AH21="","",VLOOKUP($AH21,入力!$C:$N,2,0)&amp;""),"")</f>
        <v>無線</v>
      </c>
      <c r="F21" s="25"/>
      <c r="G21" s="25"/>
      <c r="H21" s="25"/>
      <c r="I21" s="25"/>
      <c r="J21" s="25" t="str">
        <f>IFERROR(IF($AH21="","",VLOOKUP($AH21,入力!$C:$N,3,0)&amp;""),"")</f>
        <v>ねずみ</v>
      </c>
      <c r="K21" s="25"/>
      <c r="L21" s="25"/>
      <c r="M21" s="25"/>
      <c r="N21" s="25"/>
      <c r="O21" s="25"/>
      <c r="P21" s="5"/>
      <c r="Q21" s="6"/>
      <c r="R21" s="18" t="str">
        <f>IF(AI21=0,"",入力!$E$1)</f>
        <v>氏 名</v>
      </c>
      <c r="S21" s="18"/>
      <c r="T21" s="18"/>
      <c r="U21" s="25" t="str">
        <f>IFERROR(IF($AI21="","",VLOOKUP($AI21,入力!$C:$N,2,0)&amp;""),"")</f>
        <v/>
      </c>
      <c r="V21" s="25"/>
      <c r="W21" s="25"/>
      <c r="X21" s="25"/>
      <c r="Y21" s="25"/>
      <c r="Z21" s="25" t="str">
        <f>IFERROR(IF($AI21="","",VLOOKUP($AI21,入力!$C:$N,3,0)&amp;""),"")</f>
        <v/>
      </c>
      <c r="AA21" s="25"/>
      <c r="AB21" s="25"/>
      <c r="AC21" s="25"/>
      <c r="AD21" s="25"/>
      <c r="AE21" s="25"/>
      <c r="AF21" s="5"/>
      <c r="AH21" s="13">
        <f t="shared" si="2"/>
        <v>2</v>
      </c>
      <c r="AI21" s="13">
        <f t="shared" si="3"/>
        <v>7</v>
      </c>
    </row>
    <row r="22" spans="1:35" ht="16.95" customHeight="1" x14ac:dyDescent="0.45">
      <c r="A22" s="6"/>
      <c r="B22" s="29" t="str">
        <f>IFERROR(IF(OR($AH22="",VLOOKUP($AH22,入力!$C:$Q,10,0)=0),"","〒"&amp;VLOOKUP($AH22,入力!$C:$N,10,0)),"")</f>
        <v>〒aaa-aaaa</v>
      </c>
      <c r="C22" s="29"/>
      <c r="D22" s="29"/>
      <c r="E22" s="29"/>
      <c r="F22" s="29" t="str">
        <f>IFERROR(IF($AH22="","",VLOOKUP($AH22,入力!$C:$N,11,0)),"")&amp;" "&amp;IFERROR(IF($AH22="","",VLOOKUP($AH22,入力!$C:$N,12,0)),"")</f>
        <v>地球のどこか 散らかった部屋</v>
      </c>
      <c r="G22" s="29"/>
      <c r="H22" s="29"/>
      <c r="I22" s="29"/>
      <c r="J22" s="29"/>
      <c r="K22" s="29"/>
      <c r="L22" s="29"/>
      <c r="M22" s="29"/>
      <c r="N22" s="29"/>
      <c r="O22" s="29"/>
      <c r="P22" s="31"/>
      <c r="Q22" s="6"/>
      <c r="R22" s="29" t="str">
        <f>IFERROR(IF(OR($AI22="",VLOOKUP($AI22,入力!$C:$Q,10,0)=0),"","〒"&amp;VLOOKUP($AI22,入力!$C:$N,10,0)),"")</f>
        <v/>
      </c>
      <c r="S22" s="29"/>
      <c r="T22" s="29"/>
      <c r="U22" s="29"/>
      <c r="V22" s="29" t="str">
        <f>IFERROR(IF($AI22="","",VLOOKUP($AI22,入力!$C:$N,11,0)),"")&amp;" "&amp;IFERROR(IF($AI22="","",VLOOKUP($AI22,入力!$C:$N,12,0)),"")</f>
        <v xml:space="preserve"> </v>
      </c>
      <c r="W22" s="29"/>
      <c r="X22" s="29"/>
      <c r="Y22" s="29"/>
      <c r="Z22" s="29"/>
      <c r="AA22" s="29"/>
      <c r="AB22" s="29"/>
      <c r="AC22" s="29"/>
      <c r="AD22" s="29"/>
      <c r="AE22" s="29"/>
      <c r="AF22" s="31"/>
      <c r="AH22" s="13">
        <f t="shared" si="2"/>
        <v>2</v>
      </c>
      <c r="AI22" s="13">
        <f t="shared" si="3"/>
        <v>7</v>
      </c>
    </row>
    <row r="23" spans="1:35" ht="16.95" customHeight="1" x14ac:dyDescent="0.45">
      <c r="A23" s="7"/>
      <c r="B23" s="30" t="str">
        <f>IFERROR(IF(OR($AH23="",VLOOKUP($AH23,入力!$C:$Q,13,0)=0),"",入力!$O$1&amp;VLOOKUP($AH23,入力!$C:$Q,13,0)),"")</f>
        <v>TEL：aaaa-aaaa-aaaa</v>
      </c>
      <c r="C23" s="30"/>
      <c r="D23" s="30"/>
      <c r="E23" s="30"/>
      <c r="F23" s="30"/>
      <c r="G23" s="30"/>
      <c r="H23" s="30"/>
      <c r="I23" s="30" t="str">
        <f>IFERROR(IF(OR($AH23="",VLOOKUP($AH23,入力!$C:$Q,14,0)=0),"",入力!$P$1&amp;VLOOKUP($AH23,入力!$C:$Q,14,0)),"")</f>
        <v>FAX：aaaa-aaaa-aaaa</v>
      </c>
      <c r="J23" s="30"/>
      <c r="K23" s="30"/>
      <c r="L23" s="30"/>
      <c r="M23" s="30"/>
      <c r="N23" s="30"/>
      <c r="O23" s="30"/>
      <c r="P23" s="10"/>
      <c r="Q23" s="7"/>
      <c r="R23" s="30" t="str">
        <f>IFERROR(IF(OR($AI23="",VLOOKUP($AI23,入力!$C:$Q,13,0)=0),"",入力!$O$1&amp;VLOOKUP($AI23,入力!$C:$Q,13,0)),"")</f>
        <v/>
      </c>
      <c r="S23" s="30"/>
      <c r="T23" s="30"/>
      <c r="U23" s="30"/>
      <c r="V23" s="30"/>
      <c r="W23" s="30"/>
      <c r="X23" s="30"/>
      <c r="Y23" s="30" t="str">
        <f>IFERROR(IF(OR($AI23="",VLOOKUP($AI23,入力!$C:$Q,14,0)=0),"",入力!$P$1&amp;VLOOKUP($AI23,入力!$C:$Q,14,0)),"")</f>
        <v/>
      </c>
      <c r="Z23" s="30"/>
      <c r="AA23" s="30"/>
      <c r="AB23" s="30"/>
      <c r="AC23" s="30"/>
      <c r="AD23" s="30"/>
      <c r="AE23" s="30"/>
      <c r="AF23" s="10"/>
      <c r="AH23" s="14">
        <f t="shared" si="2"/>
        <v>2</v>
      </c>
      <c r="AI23" s="14">
        <f t="shared" si="3"/>
        <v>7</v>
      </c>
    </row>
    <row r="24" spans="1:35" ht="24" customHeight="1" x14ac:dyDescent="0.45">
      <c r="A24" s="9"/>
      <c r="B24" s="26" t="str">
        <f>IF(AH24=0,"",入力!$I$1)</f>
        <v>社会福祉法人</v>
      </c>
      <c r="C24" s="26"/>
      <c r="D24" s="26"/>
      <c r="E24" s="26"/>
      <c r="F24" s="26"/>
      <c r="G24" s="27" t="str">
        <f>IFERROR(IF($AH24="","",VLOOKUP($AH24,入力!$C:$N,7,0)&amp;""),"")</f>
        <v>救鼠会</v>
      </c>
      <c r="H24" s="27"/>
      <c r="I24" s="27"/>
      <c r="J24" s="27"/>
      <c r="K24" s="27"/>
      <c r="L24" s="27"/>
      <c r="M24" s="3"/>
      <c r="N24" s="3"/>
      <c r="O24" s="3"/>
      <c r="P24" s="4"/>
      <c r="Q24" s="9"/>
      <c r="R24" s="26" t="str">
        <f>IF(AI24=0,"",入力!$I$1)</f>
        <v>社会福祉法人</v>
      </c>
      <c r="S24" s="26"/>
      <c r="T24" s="26"/>
      <c r="U24" s="26"/>
      <c r="V24" s="26"/>
      <c r="W24" s="27" t="str">
        <f>IFERROR(IF($AI24="","",VLOOKUP($AI24,入力!$C:$N,7,0)&amp;""),"")</f>
        <v/>
      </c>
      <c r="X24" s="27"/>
      <c r="Y24" s="27"/>
      <c r="Z24" s="27"/>
      <c r="AA24" s="27"/>
      <c r="AB24" s="27"/>
      <c r="AC24" s="3"/>
      <c r="AD24" s="3"/>
      <c r="AE24" s="3"/>
      <c r="AF24" s="4"/>
      <c r="AH24" s="12">
        <f t="shared" ref="AH24:AH31" si="4">$A$4</f>
        <v>3</v>
      </c>
      <c r="AI24" s="12">
        <f t="shared" ref="AI24:AI31" si="5">$Q$4</f>
        <v>8</v>
      </c>
    </row>
    <row r="25" spans="1:35" ht="16.95" customHeight="1" x14ac:dyDescent="0.45">
      <c r="A25" s="6"/>
      <c r="B25" s="18" t="str">
        <f>IF(AH25=0,"",入力!$H$1)</f>
        <v>職員番号</v>
      </c>
      <c r="C25" s="18"/>
      <c r="D25" s="18"/>
      <c r="E25" s="28" t="str">
        <f>IFERROR(IF($AH25="","",VLOOKUP($AH25,入力!$C:$N,6,0)&amp;""),"")</f>
        <v>3333333</v>
      </c>
      <c r="F25" s="28"/>
      <c r="G25" s="28"/>
      <c r="H25" s="28"/>
      <c r="I25" s="28"/>
      <c r="P25" s="5"/>
      <c r="Q25" s="6"/>
      <c r="R25" s="18" t="str">
        <f>IF(AI25=0,"",入力!$H$1)</f>
        <v>職員番号</v>
      </c>
      <c r="S25" s="18"/>
      <c r="T25" s="18"/>
      <c r="U25" s="28" t="str">
        <f>IFERROR(IF($AI25="","",VLOOKUP($AI25,入力!$C:$N,6,0)&amp;""),"")</f>
        <v/>
      </c>
      <c r="V25" s="28"/>
      <c r="W25" s="28"/>
      <c r="X25" s="28"/>
      <c r="Y25" s="28"/>
      <c r="AF25" s="5"/>
      <c r="AH25" s="13">
        <f t="shared" si="4"/>
        <v>3</v>
      </c>
      <c r="AI25" s="13">
        <f t="shared" si="5"/>
        <v>8</v>
      </c>
    </row>
    <row r="26" spans="1:35" ht="16.95" customHeight="1" x14ac:dyDescent="0.45">
      <c r="A26" s="6"/>
      <c r="B26" s="18" t="str">
        <f>IF(AH26=0,"",入力!$J$1)</f>
        <v>所 属</v>
      </c>
      <c r="C26" s="18"/>
      <c r="D26" s="18"/>
      <c r="E26" s="28" t="str">
        <f>IFERROR(IF($AH26="","",VLOOKUP($AH26,入力!$C:$N,8,0)&amp;""),"")</f>
        <v>下級ルーム</v>
      </c>
      <c r="F26" s="28"/>
      <c r="G26" s="28"/>
      <c r="H26" s="28"/>
      <c r="I26" s="28"/>
      <c r="P26" s="5"/>
      <c r="Q26" s="6"/>
      <c r="R26" s="18" t="str">
        <f>IF(AI26=0,"",入力!$J$1)</f>
        <v>所 属</v>
      </c>
      <c r="S26" s="18"/>
      <c r="T26" s="18"/>
      <c r="U26" s="28" t="str">
        <f>IFERROR(IF($AI26="","",VLOOKUP($AI26,入力!$C:$N,8,0)&amp;""),"")</f>
        <v/>
      </c>
      <c r="V26" s="28"/>
      <c r="W26" s="28"/>
      <c r="X26" s="28"/>
      <c r="Y26" s="28"/>
      <c r="AF26" s="5"/>
      <c r="AH26" s="13">
        <f t="shared" si="4"/>
        <v>3</v>
      </c>
      <c r="AI26" s="13">
        <f t="shared" si="5"/>
        <v>8</v>
      </c>
    </row>
    <row r="27" spans="1:35" ht="16.95" customHeight="1" x14ac:dyDescent="0.45">
      <c r="A27" s="6"/>
      <c r="B27" s="18" t="str">
        <f>IF(AH27=0,"",入力!$K$1)</f>
        <v>役 職</v>
      </c>
      <c r="C27" s="18"/>
      <c r="D27" s="18"/>
      <c r="E27" s="28" t="str">
        <f>IFERROR(IF($AH27="","",VLOOKUP($AH27,入力!$C:$N,9,0)&amp;""),"")</f>
        <v>妹者</v>
      </c>
      <c r="F27" s="28"/>
      <c r="G27" s="28"/>
      <c r="H27" s="28"/>
      <c r="I27" s="28"/>
      <c r="P27" s="5"/>
      <c r="Q27" s="6"/>
      <c r="R27" s="18" t="str">
        <f>IF(AI27=0,"",入力!$K$1)</f>
        <v>役 職</v>
      </c>
      <c r="S27" s="18"/>
      <c r="T27" s="18"/>
      <c r="U27" s="28" t="str">
        <f>IFERROR(IF($AI27="","",VLOOKUP($AI27,入力!$C:$N,9,0)&amp;""),"")</f>
        <v/>
      </c>
      <c r="V27" s="28"/>
      <c r="W27" s="28"/>
      <c r="X27" s="28"/>
      <c r="Y27" s="28"/>
      <c r="AF27" s="5"/>
      <c r="AH27" s="13">
        <f t="shared" si="4"/>
        <v>3</v>
      </c>
      <c r="AI27" s="13">
        <f t="shared" si="5"/>
        <v>8</v>
      </c>
    </row>
    <row r="28" spans="1:35" ht="15" customHeight="1" x14ac:dyDescent="0.45">
      <c r="A28" s="6"/>
      <c r="E28" s="18" t="str">
        <f>IFERROR(IF($AH28="","",VLOOKUP($AH28,入力!$C:$N,4,0)&amp;""),"")</f>
        <v>たま</v>
      </c>
      <c r="F28" s="18"/>
      <c r="G28" s="18"/>
      <c r="H28" s="18"/>
      <c r="I28" s="18"/>
      <c r="J28" s="18" t="str">
        <f>IFERROR(IF($AH28="","",VLOOKUP($AH28,入力!$C:$N,5,0)&amp;""),"")</f>
        <v>ねずみ</v>
      </c>
      <c r="K28" s="18"/>
      <c r="L28" s="18"/>
      <c r="M28" s="18"/>
      <c r="N28" s="18"/>
      <c r="O28" s="18"/>
      <c r="P28" s="5"/>
      <c r="Q28" s="6"/>
      <c r="U28" s="18" t="str">
        <f>IFERROR(IF($AI28="","",VLOOKUP($AI28,入力!$C:$N,4,0)&amp;""),"")</f>
        <v/>
      </c>
      <c r="V28" s="18"/>
      <c r="W28" s="18"/>
      <c r="X28" s="18"/>
      <c r="Y28" s="18"/>
      <c r="Z28" s="18" t="str">
        <f>IFERROR(IF($AI28="","",VLOOKUP($AI28,入力!$C:$N,5,0)&amp;""),"")</f>
        <v/>
      </c>
      <c r="AA28" s="18"/>
      <c r="AB28" s="18"/>
      <c r="AC28" s="18"/>
      <c r="AD28" s="18"/>
      <c r="AE28" s="18"/>
      <c r="AF28" s="5"/>
      <c r="AH28" s="13">
        <f t="shared" si="4"/>
        <v>3</v>
      </c>
      <c r="AI28" s="13">
        <f t="shared" si="5"/>
        <v>8</v>
      </c>
    </row>
    <row r="29" spans="1:35" ht="31.95" customHeight="1" x14ac:dyDescent="0.45">
      <c r="A29" s="6"/>
      <c r="B29" s="18" t="str">
        <f>IF(AH29=0,"",入力!$E$1)</f>
        <v>氏 名</v>
      </c>
      <c r="C29" s="18"/>
      <c r="D29" s="18"/>
      <c r="E29" s="25" t="str">
        <f>IFERROR(IF($AH29="","",VLOOKUP($AH29,入力!$C:$N,2,0)&amp;""),"")</f>
        <v>球</v>
      </c>
      <c r="F29" s="25"/>
      <c r="G29" s="25"/>
      <c r="H29" s="25"/>
      <c r="I29" s="25"/>
      <c r="J29" s="25" t="str">
        <f>IFERROR(IF($AH29="","",VLOOKUP($AH29,入力!$C:$N,3,0)&amp;""),"")</f>
        <v>ねずみ</v>
      </c>
      <c r="K29" s="25"/>
      <c r="L29" s="25"/>
      <c r="M29" s="25"/>
      <c r="N29" s="25"/>
      <c r="O29" s="25"/>
      <c r="P29" s="5"/>
      <c r="Q29" s="6"/>
      <c r="R29" s="18" t="str">
        <f>IF(AI29=0,"",入力!$E$1)</f>
        <v>氏 名</v>
      </c>
      <c r="S29" s="18"/>
      <c r="T29" s="18"/>
      <c r="U29" s="25" t="str">
        <f>IFERROR(IF($AI29="","",VLOOKUP($AI29,入力!$C:$N,2,0)&amp;""),"")</f>
        <v/>
      </c>
      <c r="V29" s="25"/>
      <c r="W29" s="25"/>
      <c r="X29" s="25"/>
      <c r="Y29" s="25"/>
      <c r="Z29" s="25" t="str">
        <f>IFERROR(IF($AI29="","",VLOOKUP($AI29,入力!$C:$N,3,0)&amp;""),"")</f>
        <v/>
      </c>
      <c r="AA29" s="25"/>
      <c r="AB29" s="25"/>
      <c r="AC29" s="25"/>
      <c r="AD29" s="25"/>
      <c r="AE29" s="25"/>
      <c r="AF29" s="5"/>
      <c r="AH29" s="13">
        <f t="shared" si="4"/>
        <v>3</v>
      </c>
      <c r="AI29" s="13">
        <f t="shared" si="5"/>
        <v>8</v>
      </c>
    </row>
    <row r="30" spans="1:35" ht="16.95" customHeight="1" x14ac:dyDescent="0.45">
      <c r="A30" s="6"/>
      <c r="B30" s="29" t="str">
        <f>IFERROR(IF(OR($AH30="",VLOOKUP($AH30,入力!$C:$Q,10,0)=0),"","〒"&amp;VLOOKUP($AH30,入力!$C:$N,10,0)),"")</f>
        <v>〒aaa-aaaa</v>
      </c>
      <c r="C30" s="29"/>
      <c r="D30" s="29"/>
      <c r="E30" s="29"/>
      <c r="F30" s="29" t="str">
        <f>IFERROR(IF($AH30="","",VLOOKUP($AH30,入力!$C:$N,11,0)),"")&amp;" "&amp;IFERROR(IF($AH30="","",VLOOKUP($AH30,入力!$C:$N,12,0)),"")</f>
        <v>地球のどこか アパート</v>
      </c>
      <c r="G30" s="29"/>
      <c r="H30" s="29"/>
      <c r="I30" s="29"/>
      <c r="J30" s="29"/>
      <c r="K30" s="29"/>
      <c r="L30" s="29"/>
      <c r="M30" s="29"/>
      <c r="N30" s="29"/>
      <c r="O30" s="29"/>
      <c r="P30" s="31"/>
      <c r="Q30" s="6"/>
      <c r="R30" s="29" t="str">
        <f>IFERROR(IF(OR($AI30="",VLOOKUP($AI30,入力!$C:$Q,10,0)=0),"","〒"&amp;VLOOKUP($AI30,入力!$C:$N,10,0)),"")</f>
        <v/>
      </c>
      <c r="S30" s="29"/>
      <c r="T30" s="29"/>
      <c r="U30" s="29"/>
      <c r="V30" s="29" t="str">
        <f>IFERROR(IF($AI30="","",VLOOKUP($AI30,入力!$C:$N,11,0)),"")&amp;" "&amp;IFERROR(IF($AI30="","",VLOOKUP($AI30,入力!$C:$N,12,0)),"")</f>
        <v xml:space="preserve"> </v>
      </c>
      <c r="W30" s="29"/>
      <c r="X30" s="29"/>
      <c r="Y30" s="29"/>
      <c r="Z30" s="29"/>
      <c r="AA30" s="29"/>
      <c r="AB30" s="29"/>
      <c r="AC30" s="29"/>
      <c r="AD30" s="29"/>
      <c r="AE30" s="29"/>
      <c r="AF30" s="31"/>
      <c r="AH30" s="13">
        <f t="shared" si="4"/>
        <v>3</v>
      </c>
      <c r="AI30" s="13">
        <f t="shared" si="5"/>
        <v>8</v>
      </c>
    </row>
    <row r="31" spans="1:35" ht="16.95" customHeight="1" x14ac:dyDescent="0.45">
      <c r="A31" s="7"/>
      <c r="B31" s="30" t="str">
        <f>IFERROR(IF(OR($AH31="",VLOOKUP($AH31,入力!$C:$Q,13,0)=0),"",入力!$O$1&amp;VLOOKUP($AH31,入力!$C:$Q,13,0)),"")</f>
        <v>TEL：aaaa-aaaa-aaaa</v>
      </c>
      <c r="C31" s="30"/>
      <c r="D31" s="30"/>
      <c r="E31" s="30"/>
      <c r="F31" s="30"/>
      <c r="G31" s="30"/>
      <c r="H31" s="30"/>
      <c r="I31" s="30" t="str">
        <f>IFERROR(IF(OR($AH31="",VLOOKUP($AH31,入力!$C:$Q,14,0)=0),"",入力!$P$1&amp;VLOOKUP($AH31,入力!$C:$Q,14,0)),"")</f>
        <v>FAX：aaaa-aaaa-aaaa</v>
      </c>
      <c r="J31" s="30"/>
      <c r="K31" s="30"/>
      <c r="L31" s="30"/>
      <c r="M31" s="30"/>
      <c r="N31" s="30"/>
      <c r="O31" s="30"/>
      <c r="P31" s="10"/>
      <c r="Q31" s="7"/>
      <c r="R31" s="30" t="str">
        <f>IFERROR(IF(OR($AI31="",VLOOKUP($AI31,入力!$C:$Q,13,0)=0),"",入力!$O$1&amp;VLOOKUP($AI31,入力!$C:$Q,13,0)),"")</f>
        <v/>
      </c>
      <c r="S31" s="30"/>
      <c r="T31" s="30"/>
      <c r="U31" s="30"/>
      <c r="V31" s="30"/>
      <c r="W31" s="30"/>
      <c r="X31" s="30"/>
      <c r="Y31" s="30" t="str">
        <f>IFERROR(IF(OR($AI31="",VLOOKUP($AI31,入力!$C:$Q,14,0)=0),"",入力!$P$1&amp;VLOOKUP($AI31,入力!$C:$Q,14,0)),"")</f>
        <v/>
      </c>
      <c r="Z31" s="30"/>
      <c r="AA31" s="30"/>
      <c r="AB31" s="30"/>
      <c r="AC31" s="30"/>
      <c r="AD31" s="30"/>
      <c r="AE31" s="30"/>
      <c r="AF31" s="10"/>
      <c r="AH31" s="14">
        <f t="shared" si="4"/>
        <v>3</v>
      </c>
      <c r="AI31" s="14">
        <f t="shared" si="5"/>
        <v>8</v>
      </c>
    </row>
    <row r="32" spans="1:35" ht="24" customHeight="1" x14ac:dyDescent="0.45">
      <c r="A32" s="9"/>
      <c r="B32" s="26" t="str">
        <f>IF(AH32=0,"",入力!$I$1)</f>
        <v>社会福祉法人</v>
      </c>
      <c r="C32" s="26"/>
      <c r="D32" s="26"/>
      <c r="E32" s="26"/>
      <c r="F32" s="26"/>
      <c r="G32" s="27" t="str">
        <f>IFERROR(IF($AH32="","",VLOOKUP($AH32,入力!$C:$N,7,0)&amp;""),"")</f>
        <v/>
      </c>
      <c r="H32" s="27"/>
      <c r="I32" s="27"/>
      <c r="J32" s="27"/>
      <c r="K32" s="27"/>
      <c r="L32" s="27"/>
      <c r="M32" s="3"/>
      <c r="N32" s="3"/>
      <c r="O32" s="3"/>
      <c r="P32" s="4"/>
      <c r="Q32" s="9"/>
      <c r="R32" s="26" t="str">
        <f>IF(AI32=0,"",入力!$I$1)</f>
        <v>社会福祉法人</v>
      </c>
      <c r="S32" s="26"/>
      <c r="T32" s="26"/>
      <c r="U32" s="26"/>
      <c r="V32" s="26"/>
      <c r="W32" s="27" t="str">
        <f>IFERROR(IF($AI32="","",VLOOKUP($AI32,入力!$C:$N,7,0)&amp;""),"")</f>
        <v/>
      </c>
      <c r="X32" s="27"/>
      <c r="Y32" s="27"/>
      <c r="Z32" s="27"/>
      <c r="AA32" s="27"/>
      <c r="AB32" s="27"/>
      <c r="AC32" s="3"/>
      <c r="AD32" s="3"/>
      <c r="AE32" s="3"/>
      <c r="AF32" s="4"/>
      <c r="AH32" s="12">
        <f t="shared" ref="AH32:AH39" si="6">$A$5</f>
        <v>4</v>
      </c>
      <c r="AI32" s="12">
        <f t="shared" ref="AI32:AI39" si="7">$Q$5</f>
        <v>9</v>
      </c>
    </row>
    <row r="33" spans="1:35" ht="16.95" customHeight="1" x14ac:dyDescent="0.45">
      <c r="A33" s="6"/>
      <c r="B33" s="18" t="str">
        <f>IF(AH33=0,"",入力!$H$1)</f>
        <v>職員番号</v>
      </c>
      <c r="C33" s="18"/>
      <c r="D33" s="18"/>
      <c r="E33" s="28" t="str">
        <f>IFERROR(IF($AH33="","",VLOOKUP($AH33,入力!$C:$N,6,0)&amp;""),"")</f>
        <v/>
      </c>
      <c r="F33" s="28"/>
      <c r="G33" s="28"/>
      <c r="H33" s="28"/>
      <c r="I33" s="28"/>
      <c r="P33" s="5"/>
      <c r="Q33" s="6"/>
      <c r="R33" s="18" t="str">
        <f>IF(AI33=0,"",入力!$H$1)</f>
        <v>職員番号</v>
      </c>
      <c r="S33" s="18"/>
      <c r="T33" s="18"/>
      <c r="U33" s="28" t="str">
        <f>IFERROR(IF($AI33="","",VLOOKUP($AI33,入力!$C:$N,6,0)&amp;""),"")</f>
        <v/>
      </c>
      <c r="V33" s="28"/>
      <c r="W33" s="28"/>
      <c r="X33" s="28"/>
      <c r="Y33" s="28"/>
      <c r="AF33" s="5"/>
      <c r="AH33" s="13">
        <f t="shared" si="6"/>
        <v>4</v>
      </c>
      <c r="AI33" s="13">
        <f t="shared" si="7"/>
        <v>9</v>
      </c>
    </row>
    <row r="34" spans="1:35" ht="16.95" customHeight="1" x14ac:dyDescent="0.45">
      <c r="A34" s="6"/>
      <c r="B34" s="18" t="str">
        <f>IF(AH34=0,"",入力!$J$1)</f>
        <v>所 属</v>
      </c>
      <c r="C34" s="18"/>
      <c r="D34" s="18"/>
      <c r="E34" s="28" t="str">
        <f>IFERROR(IF($AH34="","",VLOOKUP($AH34,入力!$C:$N,8,0)&amp;""),"")</f>
        <v/>
      </c>
      <c r="F34" s="28"/>
      <c r="G34" s="28"/>
      <c r="H34" s="28"/>
      <c r="I34" s="28"/>
      <c r="P34" s="5"/>
      <c r="Q34" s="6"/>
      <c r="R34" s="18" t="str">
        <f>IF(AI34=0,"",入力!$J$1)</f>
        <v>所 属</v>
      </c>
      <c r="S34" s="18"/>
      <c r="T34" s="18"/>
      <c r="U34" s="28" t="str">
        <f>IFERROR(IF($AI34="","",VLOOKUP($AI34,入力!$C:$N,8,0)&amp;""),"")</f>
        <v/>
      </c>
      <c r="V34" s="28"/>
      <c r="W34" s="28"/>
      <c r="X34" s="28"/>
      <c r="Y34" s="28"/>
      <c r="AF34" s="5"/>
      <c r="AH34" s="13">
        <f t="shared" si="6"/>
        <v>4</v>
      </c>
      <c r="AI34" s="13">
        <f t="shared" si="7"/>
        <v>9</v>
      </c>
    </row>
    <row r="35" spans="1:35" ht="16.95" customHeight="1" x14ac:dyDescent="0.45">
      <c r="A35" s="6"/>
      <c r="B35" s="18" t="str">
        <f>IF(AH35=0,"",入力!$K$1)</f>
        <v>役 職</v>
      </c>
      <c r="C35" s="18"/>
      <c r="D35" s="18"/>
      <c r="E35" s="28" t="str">
        <f>IFERROR(IF($AH35="","",VLOOKUP($AH35,入力!$C:$N,9,0)&amp;""),"")</f>
        <v/>
      </c>
      <c r="F35" s="28"/>
      <c r="G35" s="28"/>
      <c r="H35" s="28"/>
      <c r="I35" s="28"/>
      <c r="P35" s="5"/>
      <c r="Q35" s="6"/>
      <c r="R35" s="18" t="str">
        <f>IF(AI35=0,"",入力!$K$1)</f>
        <v>役 職</v>
      </c>
      <c r="S35" s="18"/>
      <c r="T35" s="18"/>
      <c r="U35" s="28" t="str">
        <f>IFERROR(IF($AI35="","",VLOOKUP($AI35,入力!$C:$N,9,0)&amp;""),"")</f>
        <v/>
      </c>
      <c r="V35" s="28"/>
      <c r="W35" s="28"/>
      <c r="X35" s="28"/>
      <c r="Y35" s="28"/>
      <c r="AF35" s="5"/>
      <c r="AH35" s="13">
        <f t="shared" si="6"/>
        <v>4</v>
      </c>
      <c r="AI35" s="13">
        <f t="shared" si="7"/>
        <v>9</v>
      </c>
    </row>
    <row r="36" spans="1:35" ht="15" customHeight="1" x14ac:dyDescent="0.45">
      <c r="A36" s="6"/>
      <c r="E36" s="18" t="str">
        <f>IFERROR(IF($AH36="","",VLOOKUP($AH36,入力!$C:$N,4,0)&amp;""),"")</f>
        <v/>
      </c>
      <c r="F36" s="18"/>
      <c r="G36" s="18"/>
      <c r="H36" s="18"/>
      <c r="I36" s="18"/>
      <c r="J36" s="18" t="str">
        <f>IFERROR(IF($AH36="","",VLOOKUP($AH36,入力!$C:$N,5,0)&amp;""),"")</f>
        <v/>
      </c>
      <c r="K36" s="18"/>
      <c r="L36" s="18"/>
      <c r="M36" s="18"/>
      <c r="N36" s="18"/>
      <c r="O36" s="18"/>
      <c r="P36" s="5"/>
      <c r="Q36" s="6"/>
      <c r="U36" s="18" t="str">
        <f>IFERROR(IF($AI36="","",VLOOKUP($AI36,入力!$C:$N,4,0)&amp;""),"")</f>
        <v/>
      </c>
      <c r="V36" s="18"/>
      <c r="W36" s="18"/>
      <c r="X36" s="18"/>
      <c r="Y36" s="18"/>
      <c r="Z36" s="18" t="str">
        <f>IFERROR(IF($AI36="","",VLOOKUP($AI36,入力!$C:$N,5,0)&amp;""),"")</f>
        <v/>
      </c>
      <c r="AA36" s="18"/>
      <c r="AB36" s="18"/>
      <c r="AC36" s="18"/>
      <c r="AD36" s="18"/>
      <c r="AE36" s="18"/>
      <c r="AF36" s="5"/>
      <c r="AH36" s="13">
        <f t="shared" si="6"/>
        <v>4</v>
      </c>
      <c r="AI36" s="13">
        <f t="shared" si="7"/>
        <v>9</v>
      </c>
    </row>
    <row r="37" spans="1:35" ht="31.95" customHeight="1" x14ac:dyDescent="0.45">
      <c r="A37" s="6"/>
      <c r="B37" s="18" t="str">
        <f>IF(AH37=0,"",入力!$E$1)</f>
        <v>氏 名</v>
      </c>
      <c r="C37" s="18"/>
      <c r="D37" s="18"/>
      <c r="E37" s="25" t="str">
        <f>IFERROR(IF($AH37="","",VLOOKUP($AH37,入力!$C:$N,2,0)&amp;""),"")</f>
        <v/>
      </c>
      <c r="F37" s="25"/>
      <c r="G37" s="25"/>
      <c r="H37" s="25"/>
      <c r="I37" s="25"/>
      <c r="J37" s="25" t="str">
        <f>IFERROR(IF($AH37="","",VLOOKUP($AH37,入力!$C:$N,3,0)&amp;""),"")</f>
        <v/>
      </c>
      <c r="K37" s="25"/>
      <c r="L37" s="25"/>
      <c r="M37" s="25"/>
      <c r="N37" s="25"/>
      <c r="O37" s="25"/>
      <c r="P37" s="5"/>
      <c r="Q37" s="6"/>
      <c r="R37" s="18" t="str">
        <f>IF(AI37=0,"",入力!$E$1)</f>
        <v>氏 名</v>
      </c>
      <c r="S37" s="18"/>
      <c r="T37" s="18"/>
      <c r="U37" s="25" t="str">
        <f>IFERROR(IF($AI37="","",VLOOKUP($AI37,入力!$C:$N,2,0)&amp;""),"")</f>
        <v/>
      </c>
      <c r="V37" s="25"/>
      <c r="W37" s="25"/>
      <c r="X37" s="25"/>
      <c r="Y37" s="25"/>
      <c r="Z37" s="25" t="str">
        <f>IFERROR(IF($AI37="","",VLOOKUP($AI37,入力!$C:$N,3,0)&amp;""),"")</f>
        <v/>
      </c>
      <c r="AA37" s="25"/>
      <c r="AB37" s="25"/>
      <c r="AC37" s="25"/>
      <c r="AD37" s="25"/>
      <c r="AE37" s="25"/>
      <c r="AF37" s="5"/>
      <c r="AH37" s="13">
        <f t="shared" si="6"/>
        <v>4</v>
      </c>
      <c r="AI37" s="13">
        <f t="shared" si="7"/>
        <v>9</v>
      </c>
    </row>
    <row r="38" spans="1:35" ht="16.95" customHeight="1" x14ac:dyDescent="0.45">
      <c r="A38" s="6"/>
      <c r="B38" s="29" t="str">
        <f>IFERROR(IF(OR($AH38="",VLOOKUP($AH38,入力!$C:$Q,10,0)=0),"","〒"&amp;VLOOKUP($AH38,入力!$C:$N,10,0)),"")</f>
        <v/>
      </c>
      <c r="C38" s="29"/>
      <c r="D38" s="29"/>
      <c r="E38" s="29"/>
      <c r="F38" s="29" t="str">
        <f>IFERROR(IF($AH38="","",VLOOKUP($AH38,入力!$C:$N,11,0)),"")&amp;" "&amp;IFERROR(IF($AH38="","",VLOOKUP($AH38,入力!$C:$N,12,0)),"")</f>
        <v xml:space="preserve"> </v>
      </c>
      <c r="G38" s="29"/>
      <c r="H38" s="29"/>
      <c r="I38" s="29"/>
      <c r="J38" s="29"/>
      <c r="K38" s="29"/>
      <c r="L38" s="29"/>
      <c r="M38" s="29"/>
      <c r="N38" s="29"/>
      <c r="O38" s="29"/>
      <c r="P38" s="31"/>
      <c r="Q38" s="6"/>
      <c r="R38" s="29" t="str">
        <f>IFERROR(IF(OR($AI38="",VLOOKUP($AI38,入力!$C:$Q,10,0)=0),"","〒"&amp;VLOOKUP($AI38,入力!$C:$N,10,0)),"")</f>
        <v/>
      </c>
      <c r="S38" s="29"/>
      <c r="T38" s="29"/>
      <c r="U38" s="29"/>
      <c r="V38" s="29" t="str">
        <f>IFERROR(IF($AI38="","",VLOOKUP($AI38,入力!$C:$N,11,0)),"")&amp;" "&amp;IFERROR(IF($AI38="","",VLOOKUP($AI38,入力!$C:$N,12,0)),"")</f>
        <v xml:space="preserve"> </v>
      </c>
      <c r="W38" s="29"/>
      <c r="X38" s="29"/>
      <c r="Y38" s="29"/>
      <c r="Z38" s="29"/>
      <c r="AA38" s="29"/>
      <c r="AB38" s="29"/>
      <c r="AC38" s="29"/>
      <c r="AD38" s="29"/>
      <c r="AE38" s="29"/>
      <c r="AF38" s="31"/>
      <c r="AH38" s="13">
        <f t="shared" si="6"/>
        <v>4</v>
      </c>
      <c r="AI38" s="13">
        <f t="shared" si="7"/>
        <v>9</v>
      </c>
    </row>
    <row r="39" spans="1:35" ht="16.95" customHeight="1" x14ac:dyDescent="0.45">
      <c r="A39" s="7"/>
      <c r="B39" s="30" t="str">
        <f>IFERROR(IF(OR($AH39="",VLOOKUP($AH39,入力!$C:$Q,13,0)=0),"",入力!$O$1&amp;VLOOKUP($AH39,入力!$C:$Q,13,0)),"")</f>
        <v/>
      </c>
      <c r="C39" s="30"/>
      <c r="D39" s="30"/>
      <c r="E39" s="30"/>
      <c r="F39" s="30"/>
      <c r="G39" s="30"/>
      <c r="H39" s="30"/>
      <c r="I39" s="30" t="str">
        <f>IFERROR(IF(OR($AH39="",VLOOKUP($AH39,入力!$C:$Q,14,0)=0),"",入力!$P$1&amp;VLOOKUP($AH39,入力!$C:$Q,14,0)),"")</f>
        <v/>
      </c>
      <c r="J39" s="30"/>
      <c r="K39" s="30"/>
      <c r="L39" s="30"/>
      <c r="M39" s="30"/>
      <c r="N39" s="30"/>
      <c r="O39" s="30"/>
      <c r="P39" s="10"/>
      <c r="Q39" s="7"/>
      <c r="R39" s="30" t="str">
        <f>IFERROR(IF(OR($AI39="",VLOOKUP($AI39,入力!$C:$Q,13,0)=0),"",入力!$O$1&amp;VLOOKUP($AI39,入力!$C:$Q,13,0)),"")</f>
        <v/>
      </c>
      <c r="S39" s="30"/>
      <c r="T39" s="30"/>
      <c r="U39" s="30"/>
      <c r="V39" s="30"/>
      <c r="W39" s="30"/>
      <c r="X39" s="30"/>
      <c r="Y39" s="30" t="str">
        <f>IFERROR(IF(OR($AI39="",VLOOKUP($AI39,入力!$C:$Q,14,0)=0),"",入力!$P$1&amp;VLOOKUP($AI39,入力!$C:$Q,14,0)),"")</f>
        <v/>
      </c>
      <c r="Z39" s="30"/>
      <c r="AA39" s="30"/>
      <c r="AB39" s="30"/>
      <c r="AC39" s="30"/>
      <c r="AD39" s="30"/>
      <c r="AE39" s="30"/>
      <c r="AF39" s="10"/>
      <c r="AH39" s="14">
        <f t="shared" si="6"/>
        <v>4</v>
      </c>
      <c r="AI39" s="14">
        <f t="shared" si="7"/>
        <v>9</v>
      </c>
    </row>
    <row r="40" spans="1:35" ht="24" customHeight="1" x14ac:dyDescent="0.45">
      <c r="A40" s="9"/>
      <c r="B40" s="26" t="str">
        <f>IF(AH40=0,"",入力!$I$1)</f>
        <v>社会福祉法人</v>
      </c>
      <c r="C40" s="26"/>
      <c r="D40" s="26"/>
      <c r="E40" s="26"/>
      <c r="F40" s="26"/>
      <c r="G40" s="27" t="str">
        <f>IFERROR(IF($AH40="","",VLOOKUP($AH40,入力!$C:$N,7,0)&amp;""),"")</f>
        <v/>
      </c>
      <c r="H40" s="27"/>
      <c r="I40" s="27"/>
      <c r="J40" s="27"/>
      <c r="K40" s="27"/>
      <c r="L40" s="27"/>
      <c r="M40" s="3"/>
      <c r="N40" s="3"/>
      <c r="O40" s="3"/>
      <c r="P40" s="4"/>
      <c r="Q40" s="9"/>
      <c r="R40" s="26" t="str">
        <f>IF(AI40=0,"",入力!$I$1)</f>
        <v>社会福祉法人</v>
      </c>
      <c r="S40" s="26"/>
      <c r="T40" s="26"/>
      <c r="U40" s="26"/>
      <c r="V40" s="26"/>
      <c r="W40" s="27" t="str">
        <f>IFERROR(IF($AI40="","",VLOOKUP($AI40,入力!$C:$N,7,0)&amp;""),"")</f>
        <v/>
      </c>
      <c r="X40" s="27"/>
      <c r="Y40" s="27"/>
      <c r="Z40" s="27"/>
      <c r="AA40" s="27"/>
      <c r="AB40" s="27"/>
      <c r="AC40" s="3"/>
      <c r="AD40" s="3"/>
      <c r="AE40" s="3"/>
      <c r="AF40" s="4"/>
      <c r="AH40" s="12">
        <f t="shared" ref="AH40:AH47" si="8">$A$6</f>
        <v>5</v>
      </c>
      <c r="AI40" s="12">
        <f t="shared" ref="AI40:AI47" si="9">$Q$6</f>
        <v>10</v>
      </c>
    </row>
    <row r="41" spans="1:35" ht="16.95" customHeight="1" x14ac:dyDescent="0.45">
      <c r="A41" s="6"/>
      <c r="B41" s="18" t="str">
        <f>IF(AH41=0,"",入力!$H$1)</f>
        <v>職員番号</v>
      </c>
      <c r="C41" s="18"/>
      <c r="D41" s="18"/>
      <c r="E41" s="28" t="str">
        <f>IFERROR(IF($AH41="","",VLOOKUP($AH41,入力!$C:$N,6,0)&amp;""),"")</f>
        <v/>
      </c>
      <c r="F41" s="28"/>
      <c r="G41" s="28"/>
      <c r="H41" s="28"/>
      <c r="I41" s="28"/>
      <c r="P41" s="5"/>
      <c r="Q41" s="6"/>
      <c r="R41" s="18" t="str">
        <f>IF(AI41=0,"",入力!$H$1)</f>
        <v>職員番号</v>
      </c>
      <c r="S41" s="18"/>
      <c r="T41" s="18"/>
      <c r="U41" s="28" t="str">
        <f>IFERROR(IF($AI41="","",VLOOKUP($AI41,入力!$C:$N,6,0)&amp;""),"")</f>
        <v/>
      </c>
      <c r="V41" s="28"/>
      <c r="W41" s="28"/>
      <c r="X41" s="28"/>
      <c r="Y41" s="28"/>
      <c r="AF41" s="5"/>
      <c r="AH41" s="13">
        <f t="shared" si="8"/>
        <v>5</v>
      </c>
      <c r="AI41" s="13">
        <f t="shared" si="9"/>
        <v>10</v>
      </c>
    </row>
    <row r="42" spans="1:35" ht="16.95" customHeight="1" x14ac:dyDescent="0.45">
      <c r="A42" s="6"/>
      <c r="B42" s="18" t="str">
        <f>IF(AH42=0,"",入力!$J$1)</f>
        <v>所 属</v>
      </c>
      <c r="C42" s="18"/>
      <c r="D42" s="18"/>
      <c r="E42" s="28" t="str">
        <f>IFERROR(IF($AH42="","",VLOOKUP($AH42,入力!$C:$N,8,0)&amp;""),"")</f>
        <v/>
      </c>
      <c r="F42" s="28"/>
      <c r="G42" s="28"/>
      <c r="H42" s="28"/>
      <c r="I42" s="28"/>
      <c r="P42" s="5"/>
      <c r="Q42" s="6"/>
      <c r="R42" s="18" t="str">
        <f>IF(AI42=0,"",入力!$J$1)</f>
        <v>所 属</v>
      </c>
      <c r="S42" s="18"/>
      <c r="T42" s="18"/>
      <c r="U42" s="28" t="str">
        <f>IFERROR(IF($AI42="","",VLOOKUP($AI42,入力!$C:$N,8,0)&amp;""),"")</f>
        <v/>
      </c>
      <c r="V42" s="28"/>
      <c r="W42" s="28"/>
      <c r="X42" s="28"/>
      <c r="Y42" s="28"/>
      <c r="AF42" s="5"/>
      <c r="AH42" s="13">
        <f t="shared" si="8"/>
        <v>5</v>
      </c>
      <c r="AI42" s="13">
        <f t="shared" si="9"/>
        <v>10</v>
      </c>
    </row>
    <row r="43" spans="1:35" ht="16.95" customHeight="1" x14ac:dyDescent="0.45">
      <c r="A43" s="6"/>
      <c r="B43" s="18" t="str">
        <f>IF(AH43=0,"",入力!$K$1)</f>
        <v>役 職</v>
      </c>
      <c r="C43" s="18"/>
      <c r="D43" s="18"/>
      <c r="E43" s="28" t="str">
        <f>IFERROR(IF($AH43="","",VLOOKUP($AH43,入力!$C:$N,9,0)&amp;""),"")</f>
        <v/>
      </c>
      <c r="F43" s="28"/>
      <c r="G43" s="28"/>
      <c r="H43" s="28"/>
      <c r="I43" s="28"/>
      <c r="P43" s="5"/>
      <c r="Q43" s="6"/>
      <c r="R43" s="18" t="str">
        <f>IF(AI43=0,"",入力!$K$1)</f>
        <v>役 職</v>
      </c>
      <c r="S43" s="18"/>
      <c r="T43" s="18"/>
      <c r="U43" s="28" t="str">
        <f>IFERROR(IF($AI43="","",VLOOKUP($AI43,入力!$C:$N,9,0)&amp;""),"")</f>
        <v/>
      </c>
      <c r="V43" s="28"/>
      <c r="W43" s="28"/>
      <c r="X43" s="28"/>
      <c r="Y43" s="28"/>
      <c r="AF43" s="5"/>
      <c r="AH43" s="13">
        <f t="shared" si="8"/>
        <v>5</v>
      </c>
      <c r="AI43" s="13">
        <f t="shared" si="9"/>
        <v>10</v>
      </c>
    </row>
    <row r="44" spans="1:35" ht="15" customHeight="1" x14ac:dyDescent="0.45">
      <c r="A44" s="6"/>
      <c r="E44" s="18" t="str">
        <f>IFERROR(IF($AH44="","",VLOOKUP($AH44,入力!$C:$N,4,0)&amp;""),"")</f>
        <v/>
      </c>
      <c r="F44" s="18"/>
      <c r="G44" s="18"/>
      <c r="H44" s="18"/>
      <c r="I44" s="18"/>
      <c r="J44" s="18" t="str">
        <f>IFERROR(IF($AH44="","",VLOOKUP($AH44,入力!$C:$N,5,0)&amp;""),"")</f>
        <v/>
      </c>
      <c r="K44" s="18"/>
      <c r="L44" s="18"/>
      <c r="M44" s="18"/>
      <c r="N44" s="18"/>
      <c r="O44" s="18"/>
      <c r="P44" s="5"/>
      <c r="Q44" s="6"/>
      <c r="U44" s="18" t="str">
        <f>IFERROR(IF($AI44="","",VLOOKUP($AI44,入力!$C:$N,4,0)&amp;""),"")</f>
        <v/>
      </c>
      <c r="V44" s="18"/>
      <c r="W44" s="18"/>
      <c r="X44" s="18"/>
      <c r="Y44" s="18"/>
      <c r="Z44" s="18" t="str">
        <f>IFERROR(IF($AI44="","",VLOOKUP($AI44,入力!$C:$N,5,0)&amp;""),"")</f>
        <v/>
      </c>
      <c r="AA44" s="18"/>
      <c r="AB44" s="18"/>
      <c r="AC44" s="18"/>
      <c r="AD44" s="18"/>
      <c r="AE44" s="18"/>
      <c r="AF44" s="5"/>
      <c r="AH44" s="13">
        <f t="shared" si="8"/>
        <v>5</v>
      </c>
      <c r="AI44" s="13">
        <f t="shared" si="9"/>
        <v>10</v>
      </c>
    </row>
    <row r="45" spans="1:35" ht="31.95" customHeight="1" x14ac:dyDescent="0.45">
      <c r="A45" s="6"/>
      <c r="B45" s="18" t="str">
        <f>IF(AH45=0,"",入力!$E$1)</f>
        <v>氏 名</v>
      </c>
      <c r="C45" s="18"/>
      <c r="D45" s="18"/>
      <c r="E45" s="25" t="str">
        <f>IFERROR(IF($AH45="","",VLOOKUP($AH45,入力!$C:$N,2,0)&amp;""),"")</f>
        <v/>
      </c>
      <c r="F45" s="25"/>
      <c r="G45" s="25"/>
      <c r="H45" s="25"/>
      <c r="I45" s="25"/>
      <c r="J45" s="25" t="str">
        <f>IFERROR(IF($AH45="","",VLOOKUP($AH45,入力!$C:$N,3,0)&amp;""),"")</f>
        <v/>
      </c>
      <c r="K45" s="25"/>
      <c r="L45" s="25"/>
      <c r="M45" s="25"/>
      <c r="N45" s="25"/>
      <c r="O45" s="25"/>
      <c r="P45" s="5"/>
      <c r="Q45" s="6"/>
      <c r="R45" s="18" t="str">
        <f>IF(AI45=0,"",入力!$E$1)</f>
        <v>氏 名</v>
      </c>
      <c r="S45" s="18"/>
      <c r="T45" s="18"/>
      <c r="U45" s="25" t="str">
        <f>IFERROR(IF($AI45="","",VLOOKUP($AI45,入力!$C:$N,2,0)&amp;""),"")</f>
        <v/>
      </c>
      <c r="V45" s="25"/>
      <c r="W45" s="25"/>
      <c r="X45" s="25"/>
      <c r="Y45" s="25"/>
      <c r="Z45" s="25" t="str">
        <f>IFERROR(IF($AI45="","",VLOOKUP($AI45,入力!$C:$N,3,0)&amp;""),"")</f>
        <v/>
      </c>
      <c r="AA45" s="25"/>
      <c r="AB45" s="25"/>
      <c r="AC45" s="25"/>
      <c r="AD45" s="25"/>
      <c r="AE45" s="25"/>
      <c r="AF45" s="5"/>
      <c r="AH45" s="13">
        <f t="shared" si="8"/>
        <v>5</v>
      </c>
      <c r="AI45" s="13">
        <f t="shared" si="9"/>
        <v>10</v>
      </c>
    </row>
    <row r="46" spans="1:35" ht="16.95" customHeight="1" x14ac:dyDescent="0.45">
      <c r="A46" s="6"/>
      <c r="B46" s="29" t="str">
        <f>IFERROR(IF(OR($AH46="",VLOOKUP($AH46,入力!$C:$Q,10,0)=0),"","〒"&amp;VLOOKUP($AH46,入力!$C:$N,10,0)),"")</f>
        <v/>
      </c>
      <c r="C46" s="29"/>
      <c r="D46" s="29"/>
      <c r="E46" s="29"/>
      <c r="F46" s="29" t="str">
        <f>IFERROR(IF($AH46="","",VLOOKUP($AH46,入力!$C:$N,11,0)),"")&amp;" "&amp;IFERROR(IF($AH46="","",VLOOKUP($AH46,入力!$C:$N,12,0)),"")</f>
        <v xml:space="preserve"> </v>
      </c>
      <c r="G46" s="29"/>
      <c r="H46" s="29"/>
      <c r="I46" s="29"/>
      <c r="J46" s="29"/>
      <c r="K46" s="29"/>
      <c r="L46" s="29"/>
      <c r="M46" s="29"/>
      <c r="N46" s="29"/>
      <c r="O46" s="29"/>
      <c r="P46" s="31"/>
      <c r="Q46" s="6"/>
      <c r="R46" s="29" t="str">
        <f>IFERROR(IF(OR($AI46="",VLOOKUP($AI46,入力!$C:$Q,10,0)=0),"","〒"&amp;VLOOKUP($AI46,入力!$C:$N,10,0)),"")</f>
        <v/>
      </c>
      <c r="S46" s="29"/>
      <c r="T46" s="29"/>
      <c r="U46" s="29"/>
      <c r="V46" s="29" t="str">
        <f>IFERROR(IF($AI46="","",VLOOKUP($AI46,入力!$C:$N,11,0)),"")&amp;" "&amp;IFERROR(IF($AI46="","",VLOOKUP($AI46,入力!$C:$N,12,0)),"")</f>
        <v xml:space="preserve"> </v>
      </c>
      <c r="W46" s="29"/>
      <c r="X46" s="29"/>
      <c r="Y46" s="29"/>
      <c r="Z46" s="29"/>
      <c r="AA46" s="29"/>
      <c r="AB46" s="29"/>
      <c r="AC46" s="29"/>
      <c r="AD46" s="29"/>
      <c r="AE46" s="29"/>
      <c r="AF46" s="31"/>
      <c r="AH46" s="13">
        <f t="shared" si="8"/>
        <v>5</v>
      </c>
      <c r="AI46" s="13">
        <f t="shared" si="9"/>
        <v>10</v>
      </c>
    </row>
    <row r="47" spans="1:35" ht="16.95" customHeight="1" x14ac:dyDescent="0.45">
      <c r="A47" s="7"/>
      <c r="B47" s="30" t="str">
        <f>IFERROR(IF(OR($AH47="",VLOOKUP($AH47,入力!$C:$Q,13,0)=0),"",入力!$O$1&amp;VLOOKUP($AH47,入力!$C:$Q,13,0)),"")</f>
        <v/>
      </c>
      <c r="C47" s="30"/>
      <c r="D47" s="30"/>
      <c r="E47" s="30"/>
      <c r="F47" s="30"/>
      <c r="G47" s="30"/>
      <c r="H47" s="30"/>
      <c r="I47" s="30" t="str">
        <f>IFERROR(IF(OR($AH47="",VLOOKUP($AH47,入力!$C:$Q,14,0)=0),"",入力!$P$1&amp;VLOOKUP($AH47,入力!$C:$Q,14,0)),"")</f>
        <v/>
      </c>
      <c r="J47" s="30"/>
      <c r="K47" s="30"/>
      <c r="L47" s="30"/>
      <c r="M47" s="30"/>
      <c r="N47" s="30"/>
      <c r="O47" s="30"/>
      <c r="P47" s="10"/>
      <c r="Q47" s="7"/>
      <c r="R47" s="30" t="str">
        <f>IFERROR(IF(OR($AI47="",VLOOKUP($AI47,入力!$C:$Q,13,0)=0),"",入力!$O$1&amp;VLOOKUP($AI47,入力!$C:$Q,13,0)),"")</f>
        <v/>
      </c>
      <c r="S47" s="30"/>
      <c r="T47" s="30"/>
      <c r="U47" s="30"/>
      <c r="V47" s="30"/>
      <c r="W47" s="30"/>
      <c r="X47" s="30"/>
      <c r="Y47" s="30" t="str">
        <f>IFERROR(IF(OR($AI47="",VLOOKUP($AI47,入力!$C:$Q,14,0)=0),"",入力!$P$1&amp;VLOOKUP($AI47,入力!$C:$Q,14,0)),"")</f>
        <v/>
      </c>
      <c r="Z47" s="30"/>
      <c r="AA47" s="30"/>
      <c r="AB47" s="30"/>
      <c r="AC47" s="30"/>
      <c r="AD47" s="30"/>
      <c r="AE47" s="30"/>
      <c r="AF47" s="10"/>
      <c r="AH47" s="14">
        <f t="shared" si="8"/>
        <v>5</v>
      </c>
      <c r="AI47" s="14">
        <f t="shared" si="9"/>
        <v>10</v>
      </c>
    </row>
  </sheetData>
  <mergeCells count="214">
    <mergeCell ref="R46:U46"/>
    <mergeCell ref="V46:AF46"/>
    <mergeCell ref="R47:X47"/>
    <mergeCell ref="Y47:AE47"/>
    <mergeCell ref="U44:Y44"/>
    <mergeCell ref="Z44:AE44"/>
    <mergeCell ref="R45:T45"/>
    <mergeCell ref="U45:Y45"/>
    <mergeCell ref="Z45:AE45"/>
    <mergeCell ref="R42:T42"/>
    <mergeCell ref="U42:Y42"/>
    <mergeCell ref="E43:I43"/>
    <mergeCell ref="R43:T43"/>
    <mergeCell ref="U43:Y43"/>
    <mergeCell ref="R39:X39"/>
    <mergeCell ref="Y39:AE39"/>
    <mergeCell ref="R40:V40"/>
    <mergeCell ref="W40:AB40"/>
    <mergeCell ref="E41:I41"/>
    <mergeCell ref="R41:T41"/>
    <mergeCell ref="U41:Y41"/>
    <mergeCell ref="B39:H39"/>
    <mergeCell ref="I39:O39"/>
    <mergeCell ref="B40:F40"/>
    <mergeCell ref="G40:L40"/>
    <mergeCell ref="B42:D42"/>
    <mergeCell ref="B43:D43"/>
    <mergeCell ref="R37:T37"/>
    <mergeCell ref="U37:Y37"/>
    <mergeCell ref="Z37:AE37"/>
    <mergeCell ref="R38:U38"/>
    <mergeCell ref="V38:AF38"/>
    <mergeCell ref="E35:I35"/>
    <mergeCell ref="R35:T35"/>
    <mergeCell ref="U35:Y35"/>
    <mergeCell ref="U36:Y36"/>
    <mergeCell ref="Z36:AE36"/>
    <mergeCell ref="E36:I36"/>
    <mergeCell ref="J36:O36"/>
    <mergeCell ref="R33:T33"/>
    <mergeCell ref="U33:Y33"/>
    <mergeCell ref="E34:I34"/>
    <mergeCell ref="R34:T34"/>
    <mergeCell ref="U34:Y34"/>
    <mergeCell ref="R30:U30"/>
    <mergeCell ref="V30:AF30"/>
    <mergeCell ref="R31:X31"/>
    <mergeCell ref="Y31:AE31"/>
    <mergeCell ref="R32:V32"/>
    <mergeCell ref="W32:AB32"/>
    <mergeCell ref="R27:T27"/>
    <mergeCell ref="U27:Y27"/>
    <mergeCell ref="U28:Y28"/>
    <mergeCell ref="Z28:AE28"/>
    <mergeCell ref="R29:T29"/>
    <mergeCell ref="U29:Y29"/>
    <mergeCell ref="Z29:AE29"/>
    <mergeCell ref="R25:T25"/>
    <mergeCell ref="U25:Y25"/>
    <mergeCell ref="R26:T26"/>
    <mergeCell ref="U26:Y26"/>
    <mergeCell ref="R22:U22"/>
    <mergeCell ref="V22:AF22"/>
    <mergeCell ref="R23:X23"/>
    <mergeCell ref="Y23:AE23"/>
    <mergeCell ref="R24:V24"/>
    <mergeCell ref="W24:AB24"/>
    <mergeCell ref="B22:E22"/>
    <mergeCell ref="F22:P22"/>
    <mergeCell ref="B23:H23"/>
    <mergeCell ref="I23:O23"/>
    <mergeCell ref="U20:Y20"/>
    <mergeCell ref="Z20:AE20"/>
    <mergeCell ref="R21:T21"/>
    <mergeCell ref="U21:Y21"/>
    <mergeCell ref="Z21:AE21"/>
    <mergeCell ref="U17:Y17"/>
    <mergeCell ref="E18:I18"/>
    <mergeCell ref="R18:T18"/>
    <mergeCell ref="U18:Y18"/>
    <mergeCell ref="E19:I19"/>
    <mergeCell ref="R19:T19"/>
    <mergeCell ref="U19:Y19"/>
    <mergeCell ref="J21:O21"/>
    <mergeCell ref="Z12:AE12"/>
    <mergeCell ref="R13:T13"/>
    <mergeCell ref="U13:Y13"/>
    <mergeCell ref="Z13:AE13"/>
    <mergeCell ref="R14:U14"/>
    <mergeCell ref="V14:AF14"/>
    <mergeCell ref="W8:AB8"/>
    <mergeCell ref="R9:T9"/>
    <mergeCell ref="R10:T10"/>
    <mergeCell ref="R11:T11"/>
    <mergeCell ref="U10:Y10"/>
    <mergeCell ref="U9:Y9"/>
    <mergeCell ref="U11:Y11"/>
    <mergeCell ref="B46:E46"/>
    <mergeCell ref="F46:P46"/>
    <mergeCell ref="B47:H47"/>
    <mergeCell ref="I47:O47"/>
    <mergeCell ref="R8:V8"/>
    <mergeCell ref="U12:Y12"/>
    <mergeCell ref="R15:X15"/>
    <mergeCell ref="Y15:AE15"/>
    <mergeCell ref="E9:I9"/>
    <mergeCell ref="E10:I10"/>
    <mergeCell ref="E11:I11"/>
    <mergeCell ref="R16:V16"/>
    <mergeCell ref="W16:AB16"/>
    <mergeCell ref="E17:I17"/>
    <mergeCell ref="R17:T17"/>
    <mergeCell ref="B41:D41"/>
    <mergeCell ref="E44:I44"/>
    <mergeCell ref="J44:O44"/>
    <mergeCell ref="B45:D45"/>
    <mergeCell ref="E45:I45"/>
    <mergeCell ref="J45:O45"/>
    <mergeCell ref="E42:I42"/>
    <mergeCell ref="B38:E38"/>
    <mergeCell ref="F38:P38"/>
    <mergeCell ref="B37:D37"/>
    <mergeCell ref="E37:I37"/>
    <mergeCell ref="J37:O37"/>
    <mergeCell ref="J29:O29"/>
    <mergeCell ref="B30:E30"/>
    <mergeCell ref="F30:P30"/>
    <mergeCell ref="B31:H31"/>
    <mergeCell ref="I31:O31"/>
    <mergeCell ref="B24:F24"/>
    <mergeCell ref="G24:L24"/>
    <mergeCell ref="B25:D25"/>
    <mergeCell ref="E28:I28"/>
    <mergeCell ref="J28:O28"/>
    <mergeCell ref="E25:I25"/>
    <mergeCell ref="E27:I27"/>
    <mergeCell ref="B35:D35"/>
    <mergeCell ref="E26:I26"/>
    <mergeCell ref="L2:O2"/>
    <mergeCell ref="B1:G1"/>
    <mergeCell ref="H1:O1"/>
    <mergeCell ref="R1:W1"/>
    <mergeCell ref="X1:AE1"/>
    <mergeCell ref="B2:D2"/>
    <mergeCell ref="B3:D3"/>
    <mergeCell ref="B4:D4"/>
    <mergeCell ref="H2:K2"/>
    <mergeCell ref="H3:K3"/>
    <mergeCell ref="H4:K4"/>
    <mergeCell ref="E2:G2"/>
    <mergeCell ref="E3:G3"/>
    <mergeCell ref="E4:G4"/>
    <mergeCell ref="L3:O3"/>
    <mergeCell ref="L4:O4"/>
    <mergeCell ref="E5:G5"/>
    <mergeCell ref="E6:G6"/>
    <mergeCell ref="B5:D5"/>
    <mergeCell ref="H5:K5"/>
    <mergeCell ref="L5:O5"/>
    <mergeCell ref="B6:D6"/>
    <mergeCell ref="H6:K6"/>
    <mergeCell ref="L6:O6"/>
    <mergeCell ref="B9:D9"/>
    <mergeCell ref="B8:F8"/>
    <mergeCell ref="G8:L8"/>
    <mergeCell ref="E12:I12"/>
    <mergeCell ref="B14:E14"/>
    <mergeCell ref="B15:H15"/>
    <mergeCell ref="I15:O15"/>
    <mergeCell ref="F14:P14"/>
    <mergeCell ref="B16:F16"/>
    <mergeCell ref="G16:L16"/>
    <mergeCell ref="B17:D17"/>
    <mergeCell ref="E20:I20"/>
    <mergeCell ref="J20:O20"/>
    <mergeCell ref="B13:D13"/>
    <mergeCell ref="E13:I13"/>
    <mergeCell ref="J13:O13"/>
    <mergeCell ref="J12:O12"/>
    <mergeCell ref="B21:D21"/>
    <mergeCell ref="E21:I21"/>
    <mergeCell ref="B26:D26"/>
    <mergeCell ref="B27:D27"/>
    <mergeCell ref="B34:D34"/>
    <mergeCell ref="B29:D29"/>
    <mergeCell ref="E29:I29"/>
    <mergeCell ref="B32:F32"/>
    <mergeCell ref="G32:L32"/>
    <mergeCell ref="B33:D33"/>
    <mergeCell ref="E33:I33"/>
    <mergeCell ref="B10:D10"/>
    <mergeCell ref="B11:D11"/>
    <mergeCell ref="B18:D18"/>
    <mergeCell ref="B19:D19"/>
    <mergeCell ref="R2:T2"/>
    <mergeCell ref="X2:AA2"/>
    <mergeCell ref="AB2:AE2"/>
    <mergeCell ref="U2:W2"/>
    <mergeCell ref="R3:T3"/>
    <mergeCell ref="U3:W3"/>
    <mergeCell ref="X3:AA3"/>
    <mergeCell ref="AB3:AE3"/>
    <mergeCell ref="R6:T6"/>
    <mergeCell ref="U6:W6"/>
    <mergeCell ref="X6:AA6"/>
    <mergeCell ref="AB6:AE6"/>
    <mergeCell ref="R4:T4"/>
    <mergeCell ref="U4:W4"/>
    <mergeCell ref="X4:AA4"/>
    <mergeCell ref="AB4:AE4"/>
    <mergeCell ref="R5:T5"/>
    <mergeCell ref="U5:W5"/>
    <mergeCell ref="X5:AA5"/>
    <mergeCell ref="AB5:AE5"/>
  </mergeCells>
  <phoneticPr fontId="1"/>
  <printOptions horizontalCentered="1" verticalCentered="1"/>
  <pageMargins left="0.31496062992125984" right="0.31496062992125984" top="0.31496062992125984" bottom="0.31496062992125984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2023-08-14T11:28:29Z</dcterms:created>
  <dcterms:modified xsi:type="dcterms:W3CDTF">2023-08-15T09:28:51Z</dcterms:modified>
</cp:coreProperties>
</file>